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90" windowWidth="27315" windowHeight="12015"/>
  </bookViews>
  <sheets>
    <sheet name="VZ1403_pult" sheetId="1" r:id="rId1"/>
  </sheets>
  <definedNames>
    <definedName name="_xlnm.Print_Area" localSheetId="0">VZ1403_pult!$A$1:$U$66</definedName>
  </definedNames>
  <calcPr calcId="145621"/>
</workbook>
</file>

<file path=xl/calcChain.xml><?xml version="1.0" encoding="utf-8"?>
<calcChain xmlns="http://schemas.openxmlformats.org/spreadsheetml/2006/main">
  <c r="Q66" i="1" l="1"/>
  <c r="O66" i="1"/>
  <c r="M66" i="1"/>
  <c r="K66" i="1"/>
  <c r="I66" i="1"/>
  <c r="Q65" i="1"/>
  <c r="O65" i="1"/>
  <c r="M65" i="1"/>
  <c r="K65" i="1"/>
  <c r="I65" i="1"/>
  <c r="Q64" i="1"/>
  <c r="O64" i="1"/>
  <c r="M64" i="1"/>
  <c r="K64" i="1"/>
  <c r="I64" i="1"/>
  <c r="Q63" i="1"/>
  <c r="O63" i="1"/>
  <c r="M63" i="1"/>
  <c r="K63" i="1"/>
  <c r="I63" i="1"/>
  <c r="Q62" i="1"/>
  <c r="O62" i="1"/>
  <c r="M62" i="1"/>
  <c r="Q61" i="1"/>
  <c r="O61" i="1"/>
  <c r="M61" i="1"/>
  <c r="Q60" i="1"/>
  <c r="O60" i="1"/>
  <c r="M60" i="1"/>
  <c r="Q59" i="1"/>
  <c r="O59" i="1"/>
  <c r="M59" i="1"/>
  <c r="Q58" i="1"/>
  <c r="O58" i="1"/>
  <c r="M58" i="1"/>
  <c r="Q57" i="1"/>
  <c r="O57" i="1"/>
  <c r="M57" i="1"/>
  <c r="B57" i="1"/>
  <c r="Q56" i="1"/>
  <c r="O56" i="1"/>
  <c r="M56" i="1"/>
  <c r="Q55" i="1"/>
  <c r="O55" i="1"/>
  <c r="M55" i="1"/>
  <c r="Q54" i="1"/>
  <c r="O54" i="1"/>
  <c r="M54" i="1"/>
  <c r="Q53" i="1"/>
  <c r="O53" i="1"/>
  <c r="M53" i="1"/>
  <c r="C53" i="1"/>
  <c r="Q52" i="1"/>
  <c r="O52" i="1"/>
  <c r="M52" i="1"/>
  <c r="Q51" i="1"/>
  <c r="O51" i="1"/>
  <c r="M51" i="1"/>
  <c r="Q50" i="1"/>
  <c r="O50" i="1"/>
  <c r="M50" i="1"/>
  <c r="Q49" i="1"/>
  <c r="O49" i="1"/>
  <c r="M49" i="1"/>
  <c r="Q48" i="1"/>
  <c r="O48" i="1"/>
  <c r="M48" i="1"/>
  <c r="Q47" i="1"/>
  <c r="O47" i="1"/>
  <c r="M47" i="1"/>
  <c r="Q46" i="1"/>
  <c r="O46" i="1"/>
  <c r="M46" i="1"/>
  <c r="Q45" i="1"/>
  <c r="O45" i="1"/>
  <c r="M45" i="1"/>
  <c r="B45" i="1"/>
  <c r="Q44" i="1"/>
  <c r="O44" i="1"/>
  <c r="M44" i="1"/>
  <c r="Q43" i="1"/>
  <c r="O43" i="1"/>
  <c r="M43" i="1"/>
  <c r="Q42" i="1"/>
  <c r="O42" i="1"/>
  <c r="M42" i="1"/>
  <c r="Q41" i="1"/>
  <c r="O41" i="1"/>
  <c r="M41" i="1"/>
  <c r="C41" i="1"/>
  <c r="Q40" i="1"/>
  <c r="O40" i="1"/>
  <c r="M40" i="1"/>
  <c r="Q39" i="1"/>
  <c r="O39" i="1"/>
  <c r="M39" i="1"/>
  <c r="Q38" i="1"/>
  <c r="O38" i="1"/>
  <c r="M38" i="1"/>
  <c r="Q37" i="1"/>
  <c r="O37" i="1"/>
  <c r="M37" i="1"/>
  <c r="Q36" i="1"/>
  <c r="O36" i="1"/>
  <c r="M36" i="1"/>
  <c r="Q35" i="1"/>
  <c r="O35" i="1"/>
  <c r="M35" i="1"/>
  <c r="Q34" i="1"/>
  <c r="O34" i="1"/>
  <c r="M34" i="1"/>
  <c r="Q33" i="1"/>
  <c r="O33" i="1"/>
  <c r="M33" i="1"/>
  <c r="Q32" i="1"/>
  <c r="O32" i="1"/>
  <c r="M32" i="1"/>
  <c r="Q31" i="1"/>
  <c r="O31" i="1"/>
  <c r="M31" i="1"/>
  <c r="Q30" i="1"/>
  <c r="O30" i="1"/>
  <c r="M30" i="1"/>
  <c r="L30" i="1"/>
  <c r="L31" i="1" s="1"/>
  <c r="Q29" i="1"/>
  <c r="O29" i="1"/>
  <c r="M29" i="1"/>
  <c r="K29" i="1"/>
  <c r="Q28" i="1"/>
  <c r="O28" i="1"/>
  <c r="M28" i="1"/>
  <c r="K28" i="1"/>
  <c r="Q27" i="1"/>
  <c r="O27" i="1"/>
  <c r="M27" i="1"/>
  <c r="K27" i="1"/>
  <c r="Q26" i="1"/>
  <c r="O26" i="1"/>
  <c r="M26" i="1"/>
  <c r="K26" i="1"/>
  <c r="Q25" i="1"/>
  <c r="O25" i="1"/>
  <c r="M25" i="1"/>
  <c r="K25" i="1"/>
  <c r="Q24" i="1"/>
  <c r="O24" i="1"/>
  <c r="M24" i="1"/>
  <c r="K24" i="1"/>
  <c r="Q23" i="1"/>
  <c r="O23" i="1"/>
  <c r="M23" i="1"/>
  <c r="K23" i="1"/>
  <c r="Q22" i="1"/>
  <c r="O22" i="1"/>
  <c r="M22" i="1"/>
  <c r="K22" i="1"/>
  <c r="Q21" i="1"/>
  <c r="O21" i="1"/>
  <c r="M21" i="1"/>
  <c r="K21" i="1"/>
  <c r="Q20" i="1"/>
  <c r="O20" i="1"/>
  <c r="M20" i="1"/>
  <c r="K20" i="1"/>
  <c r="Q19" i="1"/>
  <c r="O19" i="1"/>
  <c r="M19" i="1"/>
  <c r="K19" i="1"/>
  <c r="Q18" i="1"/>
  <c r="O18" i="1"/>
  <c r="M18" i="1"/>
  <c r="K18" i="1"/>
  <c r="Q17" i="1"/>
  <c r="O17" i="1"/>
  <c r="M17" i="1"/>
  <c r="K17" i="1"/>
  <c r="B17" i="1"/>
  <c r="Q16" i="1"/>
  <c r="O16" i="1"/>
  <c r="M16" i="1"/>
  <c r="K16" i="1"/>
  <c r="Q15" i="1"/>
  <c r="O15" i="1"/>
  <c r="M15" i="1"/>
  <c r="K15" i="1"/>
  <c r="Q14" i="1"/>
  <c r="O14" i="1"/>
  <c r="M14" i="1"/>
  <c r="K14" i="1"/>
  <c r="Q13" i="1"/>
  <c r="C13" i="1" s="1"/>
  <c r="O13" i="1"/>
  <c r="M13" i="1"/>
  <c r="K13" i="1"/>
  <c r="Q12" i="1"/>
  <c r="O12" i="1"/>
  <c r="M12" i="1"/>
  <c r="K12" i="1"/>
  <c r="Q11" i="1"/>
  <c r="O11" i="1"/>
  <c r="M11" i="1"/>
  <c r="K11" i="1"/>
  <c r="B11" i="1"/>
  <c r="Q10" i="1"/>
  <c r="O10" i="1"/>
  <c r="M10" i="1"/>
  <c r="K10" i="1"/>
  <c r="Q9" i="1"/>
  <c r="O9" i="1"/>
  <c r="M9" i="1"/>
  <c r="K9" i="1"/>
  <c r="Q8" i="1"/>
  <c r="O8" i="1"/>
  <c r="M8" i="1"/>
  <c r="K8" i="1"/>
  <c r="J8" i="1"/>
  <c r="J9" i="1" s="1"/>
  <c r="Q7" i="1"/>
  <c r="O7" i="1"/>
  <c r="M7" i="1"/>
  <c r="K7" i="1"/>
  <c r="J7" i="1"/>
  <c r="I7" i="1"/>
  <c r="C7" i="1"/>
  <c r="B10" i="1" s="1"/>
  <c r="Q6" i="1"/>
  <c r="O6" i="1"/>
  <c r="M6" i="1"/>
  <c r="K6" i="1"/>
  <c r="I6" i="1"/>
  <c r="H6" i="1"/>
  <c r="H7" i="1" s="1"/>
  <c r="Q5" i="1"/>
  <c r="O5" i="1"/>
  <c r="M5" i="1"/>
  <c r="K5" i="1"/>
  <c r="I5" i="1"/>
  <c r="H5" i="1"/>
  <c r="Q4" i="1"/>
  <c r="O4" i="1"/>
  <c r="M4" i="1"/>
  <c r="K4" i="1"/>
  <c r="I4" i="1"/>
  <c r="Q3" i="1"/>
  <c r="O3" i="1"/>
  <c r="M3" i="1"/>
  <c r="K3" i="1"/>
  <c r="I3" i="1"/>
  <c r="Q2" i="1"/>
  <c r="O2" i="1"/>
  <c r="M2" i="1"/>
  <c r="K2" i="1"/>
  <c r="I2" i="1"/>
  <c r="Q1" i="1"/>
  <c r="O1" i="1"/>
  <c r="M1" i="1"/>
  <c r="K1" i="1"/>
  <c r="I1" i="1"/>
  <c r="A7" i="1" l="1"/>
  <c r="H8" i="1"/>
  <c r="H9" i="1" s="1"/>
  <c r="H10" i="1" s="1"/>
  <c r="L32" i="1"/>
  <c r="K31" i="1"/>
  <c r="J10" i="1"/>
  <c r="I9" i="1"/>
  <c r="K30" i="1"/>
  <c r="I8" i="1"/>
  <c r="K32" i="1" l="1"/>
  <c r="L33" i="1"/>
  <c r="H11" i="1"/>
  <c r="J11" i="1"/>
  <c r="I10" i="1"/>
  <c r="A10" i="1" s="1"/>
  <c r="H12" i="1" l="1"/>
  <c r="H13" i="1" s="1"/>
  <c r="K33" i="1"/>
  <c r="L34" i="1"/>
  <c r="J12" i="1"/>
  <c r="I11" i="1"/>
  <c r="A11" i="1" s="1"/>
  <c r="L35" i="1" l="1"/>
  <c r="K34" i="1"/>
  <c r="H14" i="1"/>
  <c r="H15" i="1" s="1"/>
  <c r="J13" i="1"/>
  <c r="I12" i="1"/>
  <c r="H53" i="1" l="1"/>
  <c r="H16" i="1"/>
  <c r="H17" i="1"/>
  <c r="J14" i="1"/>
  <c r="I13" i="1"/>
  <c r="A13" i="1" s="1"/>
  <c r="L36" i="1"/>
  <c r="K35" i="1"/>
  <c r="J15" i="1" l="1"/>
  <c r="I14" i="1"/>
  <c r="H18" i="1"/>
  <c r="K36" i="1"/>
  <c r="L37" i="1"/>
  <c r="H54" i="1"/>
  <c r="H55" i="1" s="1"/>
  <c r="H57" i="1" l="1"/>
  <c r="H56" i="1"/>
  <c r="J17" i="1"/>
  <c r="J16" i="1"/>
  <c r="I16" i="1" s="1"/>
  <c r="A16" i="1" s="1"/>
  <c r="I15" i="1"/>
  <c r="K37" i="1"/>
  <c r="L38" i="1"/>
  <c r="H19" i="1"/>
  <c r="B18" i="1" l="1"/>
  <c r="H20" i="1"/>
  <c r="H58" i="1"/>
  <c r="L40" i="1"/>
  <c r="K40" i="1" s="1"/>
  <c r="L39" i="1"/>
  <c r="K38" i="1"/>
  <c r="J18" i="1"/>
  <c r="I17" i="1"/>
  <c r="A17" i="1" s="1"/>
  <c r="H59" i="1" l="1"/>
  <c r="J19" i="1"/>
  <c r="I18" i="1"/>
  <c r="A18" i="1" s="1"/>
  <c r="L41" i="1"/>
  <c r="K39" i="1"/>
  <c r="H21" i="1"/>
  <c r="L42" i="1" l="1"/>
  <c r="K41" i="1"/>
  <c r="H22" i="1"/>
  <c r="J20" i="1"/>
  <c r="I19" i="1"/>
  <c r="A19" i="1" s="1"/>
  <c r="H60" i="1"/>
  <c r="H61" i="1" l="1"/>
  <c r="H23" i="1"/>
  <c r="J21" i="1"/>
  <c r="I20" i="1"/>
  <c r="A20" i="1" s="1"/>
  <c r="L43" i="1"/>
  <c r="K42" i="1"/>
  <c r="K43" i="1" l="1"/>
  <c r="L44" i="1"/>
  <c r="H24" i="1"/>
  <c r="J22" i="1"/>
  <c r="I21" i="1"/>
  <c r="A21" i="1" s="1"/>
  <c r="H62" i="1"/>
  <c r="H25" i="1" l="1"/>
  <c r="K44" i="1"/>
  <c r="L45" i="1"/>
  <c r="J23" i="1"/>
  <c r="I22" i="1"/>
  <c r="A22" i="1" s="1"/>
  <c r="J24" i="1" l="1"/>
  <c r="I23" i="1"/>
  <c r="A23" i="1" s="1"/>
  <c r="H26" i="1"/>
  <c r="K45" i="1"/>
  <c r="L46" i="1"/>
  <c r="H27" i="1" l="1"/>
  <c r="K46" i="1"/>
  <c r="L47" i="1"/>
  <c r="J25" i="1"/>
  <c r="I24" i="1"/>
  <c r="A24" i="1" s="1"/>
  <c r="L48" i="1" l="1"/>
  <c r="K47" i="1"/>
  <c r="J26" i="1"/>
  <c r="I25" i="1"/>
  <c r="A25" i="1" s="1"/>
  <c r="H28" i="1"/>
  <c r="J27" i="1" l="1"/>
  <c r="I26" i="1"/>
  <c r="A26" i="1" s="1"/>
  <c r="H29" i="1"/>
  <c r="L49" i="1"/>
  <c r="K48" i="1"/>
  <c r="H30" i="1" l="1"/>
  <c r="K49" i="1"/>
  <c r="L50" i="1"/>
  <c r="J28" i="1"/>
  <c r="I27" i="1"/>
  <c r="A27" i="1" s="1"/>
  <c r="K50" i="1" l="1"/>
  <c r="L52" i="1"/>
  <c r="L51" i="1"/>
  <c r="K51" i="1" s="1"/>
  <c r="J29" i="1"/>
  <c r="I28" i="1"/>
  <c r="A28" i="1" s="1"/>
  <c r="H31" i="1"/>
  <c r="J30" i="1" l="1"/>
  <c r="I29" i="1"/>
  <c r="A29" i="1" s="1"/>
  <c r="H32" i="1"/>
  <c r="L53" i="1"/>
  <c r="K52" i="1"/>
  <c r="H33" i="1" l="1"/>
  <c r="L54" i="1"/>
  <c r="K53" i="1"/>
  <c r="I30" i="1"/>
  <c r="A30" i="1" s="1"/>
  <c r="J31" i="1"/>
  <c r="L55" i="1" l="1"/>
  <c r="K54" i="1"/>
  <c r="I31" i="1"/>
  <c r="A31" i="1" s="1"/>
  <c r="J32" i="1"/>
  <c r="H34" i="1"/>
  <c r="J33" i="1" l="1"/>
  <c r="I32" i="1"/>
  <c r="A32" i="1" s="1"/>
  <c r="H35" i="1"/>
  <c r="K55" i="1"/>
  <c r="L56" i="1"/>
  <c r="H36" i="1" l="1"/>
  <c r="K56" i="1"/>
  <c r="L57" i="1"/>
  <c r="J34" i="1"/>
  <c r="I33" i="1"/>
  <c r="A33" i="1" s="1"/>
  <c r="K57" i="1" l="1"/>
  <c r="L58" i="1"/>
  <c r="I34" i="1"/>
  <c r="A34" i="1" s="1"/>
  <c r="J35" i="1"/>
  <c r="H37" i="1"/>
  <c r="I35" i="1" l="1"/>
  <c r="A35" i="1" s="1"/>
  <c r="J36" i="1"/>
  <c r="H38" i="1"/>
  <c r="K58" i="1"/>
  <c r="L59" i="1"/>
  <c r="H40" i="1" l="1"/>
  <c r="H39" i="1"/>
  <c r="H41" i="1" s="1"/>
  <c r="L60" i="1"/>
  <c r="K59" i="1"/>
  <c r="J37" i="1"/>
  <c r="I36" i="1"/>
  <c r="A36" i="1" s="1"/>
  <c r="L61" i="1" l="1"/>
  <c r="K60" i="1"/>
  <c r="J38" i="1"/>
  <c r="I37" i="1"/>
  <c r="A37" i="1" s="1"/>
  <c r="H42" i="1"/>
  <c r="H43" i="1" s="1"/>
  <c r="J40" i="1" l="1"/>
  <c r="I40" i="1" s="1"/>
  <c r="J39" i="1"/>
  <c r="I38" i="1"/>
  <c r="A38" i="1" s="1"/>
  <c r="H45" i="1"/>
  <c r="H44" i="1"/>
  <c r="K61" i="1"/>
  <c r="L62" i="1"/>
  <c r="K62" i="1" s="1"/>
  <c r="H46" i="1" l="1"/>
  <c r="I39" i="1"/>
  <c r="J41" i="1"/>
  <c r="J42" i="1" l="1"/>
  <c r="I41" i="1"/>
  <c r="A41" i="1" s="1"/>
  <c r="H47" i="1"/>
  <c r="H48" i="1" l="1"/>
  <c r="J43" i="1"/>
  <c r="I42" i="1"/>
  <c r="J44" i="1" l="1"/>
  <c r="I44" i="1" s="1"/>
  <c r="A44" i="1" s="1"/>
  <c r="J45" i="1"/>
  <c r="I43" i="1"/>
  <c r="H49" i="1"/>
  <c r="H50" i="1" l="1"/>
  <c r="I45" i="1"/>
  <c r="A45" i="1" s="1"/>
  <c r="B46" i="1" s="1"/>
  <c r="J46" i="1"/>
  <c r="H52" i="1" l="1"/>
  <c r="H51" i="1"/>
  <c r="J47" i="1"/>
  <c r="I46" i="1"/>
  <c r="A46" i="1" s="1"/>
  <c r="I47" i="1" l="1"/>
  <c r="A47" i="1" s="1"/>
  <c r="J48" i="1"/>
  <c r="I48" i="1" l="1"/>
  <c r="A48" i="1" s="1"/>
  <c r="J49" i="1"/>
  <c r="J50" i="1" l="1"/>
  <c r="I49" i="1"/>
  <c r="A49" i="1" s="1"/>
  <c r="J52" i="1" l="1"/>
  <c r="J51" i="1"/>
  <c r="I51" i="1" s="1"/>
  <c r="A51" i="1" s="1"/>
  <c r="I50" i="1"/>
  <c r="A50" i="1" s="1"/>
  <c r="I52" i="1" l="1"/>
  <c r="J53" i="1"/>
  <c r="J54" i="1" l="1"/>
  <c r="I53" i="1"/>
  <c r="A53" i="1" s="1"/>
  <c r="J55" i="1" l="1"/>
  <c r="I54" i="1"/>
  <c r="J56" i="1" l="1"/>
  <c r="I56" i="1" s="1"/>
  <c r="A56" i="1" s="1"/>
  <c r="J57" i="1"/>
  <c r="I55" i="1"/>
  <c r="I57" i="1" l="1"/>
  <c r="A57" i="1" s="1"/>
  <c r="B58" i="1" s="1"/>
  <c r="J58" i="1"/>
  <c r="J59" i="1" l="1"/>
  <c r="I58" i="1"/>
  <c r="A58" i="1" s="1"/>
  <c r="I59" i="1" l="1"/>
  <c r="A59" i="1" s="1"/>
  <c r="J60" i="1"/>
  <c r="I60" i="1" l="1"/>
  <c r="A60" i="1" s="1"/>
  <c r="J61" i="1"/>
  <c r="J62" i="1" l="1"/>
  <c r="I62" i="1" s="1"/>
  <c r="A62" i="1" s="1"/>
  <c r="I61" i="1"/>
  <c r="A61" i="1" s="1"/>
</calcChain>
</file>

<file path=xl/sharedStrings.xml><?xml version="1.0" encoding="utf-8"?>
<sst xmlns="http://schemas.openxmlformats.org/spreadsheetml/2006/main" count="226" uniqueCount="98">
  <si>
    <t>ZADÁVACÍ DOKUMENTACE "VZMR-14-03 Obměna a unifikace IT a AVT v učebnách ZSF JU - pult pro umístění techniky"</t>
  </si>
  <si>
    <t>příloha č.</t>
  </si>
  <si>
    <t xml:space="preserve"> </t>
  </si>
  <si>
    <t xml:space="preserve">Smlouva o dodávkách </t>
  </si>
  <si>
    <t>Technická specifikace vzorku</t>
  </si>
  <si>
    <t>Virtualizované pracovní stanice</t>
  </si>
  <si>
    <t>No.</t>
  </si>
  <si>
    <t>Název parametru</t>
  </si>
  <si>
    <t>Hodnoty parametru požadované zadavatelem</t>
  </si>
  <si>
    <t>Uchazeč vyplní všechna bílá, nepodbarvená pole dle skutečných  hodnot parametrů nabízeného vzorku.</t>
  </si>
  <si>
    <t>Název položky / vzorku</t>
  </si>
  <si>
    <t>Pult pro umístění techniky</t>
  </si>
  <si>
    <t>Popis základní funkcionality, umístění a použití poptávané položky/vzorku</t>
  </si>
  <si>
    <t xml:space="preserve">Standardizované vybavení učeben - specializovaná skříňka/pult pro přednášejícho umístěná v prostoru katedry specializovaných i běžných učeben ZSF JU. Ve skříňce je umístěna veškerá potřebná IT a AVT nutná pro vyýuku (PC, dotykový monitor, reproduktory, ...). IT a AVT zde umístěná je adekvátně odvětrávaná a propojena se silovými a slapoproudými rozvody učebny.  </t>
  </si>
  <si>
    <t>Provedením, designově, rozměrově a funkčně plně kompatibilní výrobek se stávajícím provozovaným řešením (viz popis v ZD)</t>
  </si>
  <si>
    <t>C)</t>
  </si>
  <si>
    <t>Výrobce:</t>
  </si>
  <si>
    <r>
      <t xml:space="preserve">Přenosné výkonné pracoviště nahrazující stolní PC určené pro zpracování kancelářských agend a vědeckých výpočtů - </t>
    </r>
    <r>
      <rPr>
        <b/>
        <sz val="11"/>
        <color indexed="8"/>
        <rFont val="Calibri"/>
        <family val="2"/>
        <charset val="238"/>
      </rPr>
      <t>výkonná jednotka</t>
    </r>
    <r>
      <rPr>
        <sz val="11"/>
        <color indexed="8"/>
        <rFont val="Calibri"/>
        <family val="2"/>
        <charset val="238"/>
      </rPr>
      <t xml:space="preserve"> bude provozována i v prostředích bez možnosti přístupu k elektrické energii.</t>
    </r>
  </si>
  <si>
    <r>
      <t>Typové označení výrobce /PartNumber</t>
    </r>
    <r>
      <rPr>
        <sz val="9"/>
        <color theme="1"/>
        <rFont val="Calibri"/>
        <family val="2"/>
        <charset val="238"/>
        <scheme val="minor"/>
      </rPr>
      <t xml:space="preserve"> (všechny nutné položky)</t>
    </r>
  </si>
  <si>
    <t>Odhadovaný počet kusů na ZSF JU do konce platnosti smlouvy [ks]</t>
  </si>
  <si>
    <t>25</t>
  </si>
  <si>
    <t>a</t>
  </si>
  <si>
    <t>b</t>
  </si>
  <si>
    <t>c</t>
  </si>
  <si>
    <t>Provedení - materiál</t>
  </si>
  <si>
    <t>Lamino DTD, hrany ABS 2mm</t>
  </si>
  <si>
    <t>A)</t>
  </si>
  <si>
    <t>d</t>
  </si>
  <si>
    <t>Provedení - barevnost</t>
  </si>
  <si>
    <t>BUK BAVARIA</t>
  </si>
  <si>
    <t>Pozn. Ve specifických učebnách bude dopřesněno v objednávce.</t>
  </si>
  <si>
    <t>e</t>
  </si>
  <si>
    <t>Nábytkové zámky</t>
  </si>
  <si>
    <t>Pro všechny zámky na každé skříňce stejný klíč, pro celou dodávku univerzální klíč.</t>
  </si>
  <si>
    <t>f</t>
  </si>
  <si>
    <t>Hrubý vnější rozměry (výška x šířka x hloubka)</t>
  </si>
  <si>
    <t>120cm x 100cm x 80cm</t>
  </si>
  <si>
    <t>Pozn. Přesné rozměry a provedení si uchazeč doměří během prohlídky místa plnění.</t>
  </si>
  <si>
    <t>g</t>
  </si>
  <si>
    <t>Členění pultu - pracovní plocha</t>
  </si>
  <si>
    <t xml:space="preserve">odklápěcí deska, pod deskou prostor na umístění dotykového monitoru, klávesnice, myši </t>
  </si>
  <si>
    <t>h</t>
  </si>
  <si>
    <t xml:space="preserve">v levé polovině pod odklápěcí deskou pracovní deska na nábytkových pojezdech </t>
  </si>
  <si>
    <t>i</t>
  </si>
  <si>
    <t>Členění pultu - prostor pro techniku</t>
  </si>
  <si>
    <t>spodní prostor skříňky půlený, 2x plice polohovatelná, dvoukřídlé bveře</t>
  </si>
  <si>
    <t>j</t>
  </si>
  <si>
    <t>Prostor pro techniku - výbava</t>
  </si>
  <si>
    <t>prostupy pro připojení elektrické kabeláže, hliníkové chladicí mřížky, otvory s mřížkou pro reproduktory</t>
  </si>
  <si>
    <t>k</t>
  </si>
  <si>
    <t>Záruční oprava a servis</t>
  </si>
  <si>
    <t>A - reakce NBD + oprava do 22 BD v místě instalace</t>
  </si>
  <si>
    <t>l</t>
  </si>
  <si>
    <t>Záruční doba</t>
  </si>
  <si>
    <t>5 let</t>
  </si>
  <si>
    <t>m</t>
  </si>
  <si>
    <t>n</t>
  </si>
  <si>
    <t>o</t>
  </si>
  <si>
    <t>p</t>
  </si>
  <si>
    <t>q</t>
  </si>
  <si>
    <t>r</t>
  </si>
  <si>
    <t>B)</t>
  </si>
  <si>
    <t>s</t>
  </si>
  <si>
    <t>t</t>
  </si>
  <si>
    <t>u</t>
  </si>
  <si>
    <t>A - reakce NBD + oprava do 22 BD</t>
  </si>
  <si>
    <t>v</t>
  </si>
  <si>
    <t>Fyzické zapezpečení</t>
  </si>
  <si>
    <r>
      <t>Systém Kensington Lock</t>
    </r>
    <r>
      <rPr>
        <i/>
        <sz val="10"/>
        <color theme="1"/>
        <rFont val="Calibri"/>
        <family val="2"/>
        <charset val="238"/>
        <scheme val="minor"/>
      </rPr>
      <t xml:space="preserve"> (možno dodat bez zabezpočovacího lanka)</t>
    </r>
  </si>
  <si>
    <t>w</t>
  </si>
  <si>
    <t>Dokovací stanice</t>
  </si>
  <si>
    <t>Popis</t>
  </si>
  <si>
    <t>Dokovací stanice k notebooku umožňující jeho stabilní připojení k LAN, monitoru, napájení, připojení externích zařízení do USB portů.</t>
  </si>
  <si>
    <t>Typové označení /PartNumber</t>
  </si>
  <si>
    <t>10</t>
  </si>
  <si>
    <t>integrované napájení notebooku</t>
  </si>
  <si>
    <t>rozhraní - USB</t>
  </si>
  <si>
    <t>1x USB 3, 2x USB 2</t>
  </si>
  <si>
    <t>rozhraní - monitor</t>
  </si>
  <si>
    <t>1x DVI/VGA , 1x DisplayPort/HDMI</t>
  </si>
  <si>
    <t>rozhraní - LAN</t>
  </si>
  <si>
    <t>1x RJ-45</t>
  </si>
  <si>
    <t>SW licence pro OS</t>
  </si>
  <si>
    <t>Přenositelná licence operačního systému.</t>
  </si>
  <si>
    <t xml:space="preserve">Microsoft Windows 8.1 CZ 32/64bit </t>
  </si>
  <si>
    <t>7</t>
  </si>
  <si>
    <t>Typ SW licence</t>
  </si>
  <si>
    <t>přenositelná mezi různými PC</t>
  </si>
  <si>
    <t>Kompatibilita SW licence se stávajícím provozovaným OS</t>
  </si>
  <si>
    <t xml:space="preserve">  Microsoft Windows 7 Professional 32/64 bit</t>
  </si>
  <si>
    <t>Kompatibilita SW licence se stávajícím licenčním modelem firmy MICROSOFT provozovaným jednotně v rámci celé univerzity.</t>
  </si>
  <si>
    <r>
      <t xml:space="preserve">Licenční smlouva pro řešení ve vzdělávání </t>
    </r>
    <r>
      <rPr>
        <b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nrollment for </t>
    </r>
    <r>
      <rPr>
        <b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ducation </t>
    </r>
    <r>
      <rPr>
        <b/>
        <sz val="11"/>
        <color theme="1"/>
        <rFont val="Calibri"/>
        <family val="2"/>
        <charset val="238"/>
        <scheme val="minor"/>
      </rPr>
      <t>S</t>
    </r>
    <r>
      <rPr>
        <sz val="11"/>
        <color theme="1"/>
        <rFont val="Calibri"/>
        <family val="2"/>
        <charset val="238"/>
        <scheme val="minor"/>
      </rPr>
      <t>olutions</t>
    </r>
  </si>
  <si>
    <t>Délka záruky</t>
  </si>
  <si>
    <t>2</t>
  </si>
  <si>
    <t>A) - minimální požadovaná hodnota, nabízená komponenta může mít vyšší, než požadované hodnoty</t>
  </si>
  <si>
    <t>B) - maximální požadovaná hodnota, nabízená komponenta může mít nižší, než požadované hodnoty</t>
  </si>
  <si>
    <t>C) - nutná hodnota, nabízená komponenta musí mít požadovanou hodnotu</t>
  </si>
  <si>
    <t>27"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</si>
</sst>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rgb="FFFFFF00"/>
      <name val="Calibri"/>
      <family val="2"/>
      <charset val="238"/>
      <scheme val="minor"/>
    </font>
    <font>
      <sz val="16"/>
      <color rgb="FFFFFF00"/>
      <name val="Calibri"/>
      <family val="2"/>
      <charset val="238"/>
      <scheme val="minor"/>
    </font>
    <font>
      <b/>
      <i/>
      <sz val="16"/>
      <color rgb="FFFFFF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22"/>
      <color theme="4" tint="-0.499984740745262"/>
      <name val="Calibri"/>
      <family val="2"/>
      <charset val="238"/>
    </font>
    <font>
      <i/>
      <sz val="5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b/>
      <vertAlign val="superscript"/>
      <sz val="12"/>
      <color theme="0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vertAlign val="superscript"/>
      <sz val="12"/>
      <color indexed="9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8" tint="-0.24994659260841701"/>
      </left>
      <right style="thin">
        <color indexed="64"/>
      </right>
      <top style="thick">
        <color theme="8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8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8" tint="-0.24994659260841701"/>
      </right>
      <top style="thick">
        <color theme="8" tint="-0.24994659260841701"/>
      </top>
      <bottom style="thin">
        <color indexed="64"/>
      </bottom>
      <diagonal/>
    </border>
    <border>
      <left style="thick">
        <color theme="8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8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8" tint="-0.2499465926084170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theme="8" tint="-0.24994659260841701"/>
      </right>
      <top style="thin">
        <color indexed="64"/>
      </top>
      <bottom style="medium">
        <color indexed="64"/>
      </bottom>
      <diagonal/>
    </border>
    <border>
      <left style="thick">
        <color theme="8" tint="-0.24994659260841701"/>
      </left>
      <right/>
      <top/>
      <bottom/>
      <diagonal/>
    </border>
    <border>
      <left/>
      <right style="thick">
        <color theme="8" tint="-0.2499465926084170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8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theme="8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8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theme="8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8" tint="-0.2499465926084170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8" tint="-0.2499465926084170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theme="8" tint="-0.24994659260841701"/>
      </right>
      <top/>
      <bottom style="thin">
        <color indexed="64"/>
      </bottom>
      <diagonal/>
    </border>
    <border>
      <left style="thick">
        <color theme="8" tint="-0.24994659260841701"/>
      </left>
      <right/>
      <top/>
      <bottom style="thick">
        <color theme="8" tint="-0.24994659260841701"/>
      </bottom>
      <diagonal/>
    </border>
    <border>
      <left/>
      <right/>
      <top/>
      <bottom style="thick">
        <color theme="8" tint="-0.24994659260841701"/>
      </bottom>
      <diagonal/>
    </border>
    <border>
      <left/>
      <right style="thick">
        <color theme="8" tint="-0.24994659260841701"/>
      </right>
      <top/>
      <bottom style="thick">
        <color theme="8" tint="-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0" fontId="7" fillId="0" borderId="0"/>
    <xf numFmtId="0" fontId="1" fillId="0" borderId="14">
      <protection locked="0"/>
    </xf>
    <xf numFmtId="49" fontId="18" fillId="0" borderId="0">
      <alignment vertical="center"/>
    </xf>
    <xf numFmtId="0" fontId="14" fillId="0" borderId="45">
      <protection locked="0"/>
    </xf>
    <xf numFmtId="0" fontId="14" fillId="0" borderId="14">
      <protection locked="0"/>
    </xf>
    <xf numFmtId="49" fontId="31" fillId="0" borderId="0">
      <alignment vertical="center"/>
    </xf>
    <xf numFmtId="0" fontId="7" fillId="0" borderId="0"/>
  </cellStyleXfs>
  <cellXfs count="131">
    <xf numFmtId="0" fontId="0" fillId="0" borderId="0" xfId="0"/>
    <xf numFmtId="0" fontId="2" fillId="2" borderId="1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0" fontId="0" fillId="3" borderId="4" xfId="0" applyFill="1" applyBorder="1" applyAlignment="1">
      <alignment wrapText="1"/>
    </xf>
    <xf numFmtId="0" fontId="0" fillId="4" borderId="0" xfId="0" applyFill="1"/>
    <xf numFmtId="0" fontId="2" fillId="2" borderId="5" xfId="0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/>
    </xf>
    <xf numFmtId="0" fontId="2" fillId="5" borderId="0" xfId="0" applyFont="1" applyFill="1"/>
    <xf numFmtId="0" fontId="0" fillId="5" borderId="0" xfId="0" applyFill="1"/>
    <xf numFmtId="0" fontId="0" fillId="5" borderId="0" xfId="0" applyFill="1" applyAlignment="1">
      <alignment horizontal="center" vertical="center"/>
    </xf>
    <xf numFmtId="0" fontId="0" fillId="0" borderId="0" xfId="0" applyFill="1"/>
    <xf numFmtId="0" fontId="4" fillId="6" borderId="8" xfId="0" applyFont="1" applyFill="1" applyBorder="1" applyAlignment="1">
      <alignment horizontal="right"/>
    </xf>
    <xf numFmtId="0" fontId="5" fillId="6" borderId="9" xfId="0" applyFont="1" applyFill="1" applyBorder="1" applyAlignment="1">
      <alignment horizontal="right"/>
    </xf>
    <xf numFmtId="0" fontId="6" fillId="6" borderId="9" xfId="0" applyFont="1" applyFill="1" applyBorder="1" applyAlignment="1">
      <alignment horizontal="left"/>
    </xf>
    <xf numFmtId="0" fontId="6" fillId="6" borderId="9" xfId="0" applyFont="1" applyFill="1" applyBorder="1"/>
    <xf numFmtId="0" fontId="5" fillId="6" borderId="10" xfId="0" applyFont="1" applyFill="1" applyBorder="1"/>
    <xf numFmtId="0" fontId="0" fillId="7" borderId="0" xfId="0" applyFill="1"/>
    <xf numFmtId="0" fontId="2" fillId="5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0" fillId="3" borderId="11" xfId="0" applyFill="1" applyBorder="1" applyAlignment="1">
      <alignment wrapText="1"/>
    </xf>
    <xf numFmtId="49" fontId="8" fillId="8" borderId="12" xfId="1" applyNumberFormat="1" applyFont="1" applyFill="1" applyBorder="1" applyAlignment="1">
      <alignment horizontal="center" vertical="center" wrapText="1"/>
    </xf>
    <xf numFmtId="49" fontId="8" fillId="8" borderId="13" xfId="1" applyNumberFormat="1" applyFont="1" applyFill="1" applyBorder="1" applyAlignment="1">
      <alignment horizontal="center" vertical="center" wrapText="1"/>
    </xf>
    <xf numFmtId="49" fontId="8" fillId="9" borderId="13" xfId="1" applyNumberFormat="1" applyFont="1" applyFill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  <protection locked="0"/>
    </xf>
    <xf numFmtId="0" fontId="9" fillId="0" borderId="15" xfId="2" applyFont="1" applyBorder="1" applyAlignment="1">
      <alignment horizontal="center" vertical="center" wrapText="1"/>
      <protection locked="0"/>
    </xf>
    <xf numFmtId="0" fontId="10" fillId="8" borderId="16" xfId="1" applyNumberFormat="1" applyFont="1" applyFill="1" applyBorder="1" applyAlignment="1">
      <alignment vertical="center" wrapText="1"/>
    </xf>
    <xf numFmtId="49" fontId="8" fillId="8" borderId="11" xfId="1" applyNumberFormat="1" applyFont="1" applyFill="1" applyBorder="1" applyAlignment="1">
      <alignment vertical="center" wrapText="1"/>
    </xf>
    <xf numFmtId="0" fontId="11" fillId="9" borderId="11" xfId="1" applyNumberFormat="1" applyFont="1" applyFill="1" applyBorder="1" applyAlignment="1">
      <alignment horizontal="center" vertical="center" wrapText="1"/>
    </xf>
    <xf numFmtId="0" fontId="11" fillId="9" borderId="17" xfId="1" applyNumberFormat="1" applyFont="1" applyFill="1" applyBorder="1" applyAlignment="1">
      <alignment horizontal="center" vertical="center" wrapText="1"/>
    </xf>
    <xf numFmtId="49" fontId="12" fillId="8" borderId="16" xfId="1" applyNumberFormat="1" applyFont="1" applyFill="1" applyBorder="1" applyAlignment="1">
      <alignment horizontal="right" vertical="top" wrapText="1"/>
    </xf>
    <xf numFmtId="49" fontId="13" fillId="8" borderId="11" xfId="1" applyNumberFormat="1" applyFont="1" applyFill="1" applyBorder="1" applyAlignment="1">
      <alignment horizontal="left" vertical="center" wrapText="1"/>
    </xf>
    <xf numFmtId="49" fontId="7" fillId="9" borderId="11" xfId="1" applyNumberFormat="1" applyFont="1" applyFill="1" applyBorder="1" applyAlignment="1">
      <alignment horizontal="center" vertical="center" wrapText="1"/>
    </xf>
    <xf numFmtId="49" fontId="7" fillId="9" borderId="17" xfId="1" applyNumberFormat="1" applyFont="1" applyFill="1" applyBorder="1" applyAlignment="1">
      <alignment horizontal="center" vertical="center" wrapText="1"/>
    </xf>
    <xf numFmtId="0" fontId="14" fillId="8" borderId="16" xfId="1" applyNumberFormat="1" applyFont="1" applyFill="1" applyBorder="1" applyAlignment="1">
      <alignment vertical="center" wrapText="1"/>
    </xf>
    <xf numFmtId="0" fontId="1" fillId="8" borderId="11" xfId="0" applyNumberFormat="1" applyFont="1" applyFill="1" applyBorder="1" applyAlignment="1">
      <alignment horizontal="center" vertical="center" wrapText="1"/>
    </xf>
    <xf numFmtId="164" fontId="15" fillId="0" borderId="11" xfId="2" applyNumberFormat="1" applyFont="1" applyBorder="1" applyAlignment="1">
      <alignment horizontal="center" vertical="center"/>
      <protection locked="0"/>
    </xf>
    <xf numFmtId="164" fontId="15" fillId="0" borderId="17" xfId="2" applyNumberFormat="1" applyFont="1" applyBorder="1" applyAlignment="1">
      <alignment horizontal="center" vertical="center"/>
      <protection locked="0"/>
    </xf>
    <xf numFmtId="0" fontId="7" fillId="3" borderId="4" xfId="1" applyNumberFormat="1" applyFill="1" applyBorder="1" applyAlignment="1">
      <alignment horizontal="left" vertical="center" wrapText="1"/>
    </xf>
    <xf numFmtId="49" fontId="7" fillId="0" borderId="0" xfId="1" applyNumberFormat="1" applyAlignment="1">
      <alignment horizontal="left" vertical="center" wrapText="1"/>
    </xf>
    <xf numFmtId="49" fontId="16" fillId="8" borderId="18" xfId="0" applyNumberFormat="1" applyFont="1" applyFill="1" applyBorder="1" applyAlignment="1">
      <alignment vertical="center" wrapText="1"/>
    </xf>
    <xf numFmtId="0" fontId="17" fillId="8" borderId="19" xfId="0" applyNumberFormat="1" applyFont="1" applyFill="1" applyBorder="1" applyAlignment="1">
      <alignment vertical="center" wrapText="1"/>
    </xf>
    <xf numFmtId="0" fontId="0" fillId="9" borderId="19" xfId="0" applyNumberFormat="1" applyFill="1" applyBorder="1" applyAlignment="1">
      <alignment horizontal="center" vertical="center" wrapText="1"/>
    </xf>
    <xf numFmtId="49" fontId="19" fillId="10" borderId="19" xfId="3" applyFont="1" applyFill="1" applyBorder="1">
      <alignment vertical="center"/>
    </xf>
    <xf numFmtId="0" fontId="1" fillId="9" borderId="20" xfId="2" applyFill="1" applyBorder="1" applyAlignment="1">
      <alignment horizontal="center" vertical="center"/>
      <protection locked="0"/>
    </xf>
    <xf numFmtId="0" fontId="1" fillId="9" borderId="21" xfId="2" applyFill="1" applyBorder="1" applyAlignment="1">
      <alignment horizontal="center" vertical="center"/>
      <protection locked="0"/>
    </xf>
    <xf numFmtId="0" fontId="2" fillId="5" borderId="22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0" fillId="0" borderId="23" xfId="0" applyBorder="1"/>
    <xf numFmtId="0" fontId="10" fillId="9" borderId="24" xfId="1" applyNumberFormat="1" applyFont="1" applyFill="1" applyBorder="1" applyAlignment="1">
      <alignment horizontal="left" vertical="center" wrapText="1"/>
    </xf>
    <xf numFmtId="0" fontId="10" fillId="9" borderId="4" xfId="1" applyNumberFormat="1" applyFont="1" applyFill="1" applyBorder="1" applyAlignment="1">
      <alignment horizontal="left" vertical="center" wrapText="1"/>
    </xf>
    <xf numFmtId="0" fontId="0" fillId="8" borderId="11" xfId="0" applyFill="1" applyBorder="1" applyAlignment="1">
      <alignment vertical="top"/>
    </xf>
    <xf numFmtId="0" fontId="1" fillId="0" borderId="17" xfId="2" applyBorder="1" applyAlignment="1">
      <alignment horizontal="center" vertical="center" wrapText="1"/>
      <protection locked="0"/>
    </xf>
    <xf numFmtId="49" fontId="12" fillId="8" borderId="25" xfId="1" applyNumberFormat="1" applyFont="1" applyFill="1" applyBorder="1" applyAlignment="1">
      <alignment horizontal="right" vertical="top" wrapText="1"/>
    </xf>
    <xf numFmtId="49" fontId="13" fillId="8" borderId="26" xfId="1" applyNumberFormat="1" applyFont="1" applyFill="1" applyBorder="1" applyAlignment="1">
      <alignment horizontal="left" vertical="center" wrapText="1"/>
    </xf>
    <xf numFmtId="49" fontId="7" fillId="9" borderId="27" xfId="1" applyNumberFormat="1" applyFont="1" applyFill="1" applyBorder="1" applyAlignment="1">
      <alignment horizontal="left" vertical="top" wrapText="1"/>
    </xf>
    <xf numFmtId="49" fontId="7" fillId="9" borderId="28" xfId="1" applyNumberFormat="1" applyFont="1" applyFill="1" applyBorder="1" applyAlignment="1">
      <alignment horizontal="left" vertical="top" wrapText="1"/>
    </xf>
    <xf numFmtId="0" fontId="0" fillId="8" borderId="24" xfId="0" applyFill="1" applyBorder="1" applyAlignment="1">
      <alignment horizontal="left" vertical="top" wrapText="1"/>
    </xf>
    <xf numFmtId="0" fontId="0" fillId="8" borderId="29" xfId="0" applyFill="1" applyBorder="1" applyAlignment="1">
      <alignment horizontal="left" vertical="top" wrapText="1"/>
    </xf>
    <xf numFmtId="49" fontId="12" fillId="8" borderId="30" xfId="1" applyNumberFormat="1" applyFont="1" applyFill="1" applyBorder="1" applyAlignment="1">
      <alignment horizontal="right" vertical="top" wrapText="1"/>
    </xf>
    <xf numFmtId="49" fontId="13" fillId="8" borderId="31" xfId="1" applyNumberFormat="1" applyFont="1" applyFill="1" applyBorder="1" applyAlignment="1">
      <alignment horizontal="left" vertical="center" wrapText="1"/>
    </xf>
    <xf numFmtId="49" fontId="7" fillId="9" borderId="32" xfId="1" applyNumberFormat="1" applyFont="1" applyFill="1" applyBorder="1" applyAlignment="1">
      <alignment horizontal="left" vertical="top" wrapText="1"/>
    </xf>
    <xf numFmtId="49" fontId="7" fillId="9" borderId="33" xfId="1" applyNumberFormat="1" applyFont="1" applyFill="1" applyBorder="1" applyAlignment="1">
      <alignment horizontal="left" vertical="top" wrapText="1"/>
    </xf>
    <xf numFmtId="0" fontId="1" fillId="0" borderId="24" xfId="2" applyBorder="1" applyAlignment="1">
      <alignment horizontal="center" vertical="center" wrapText="1"/>
      <protection locked="0"/>
    </xf>
    <xf numFmtId="0" fontId="1" fillId="0" borderId="29" xfId="2" applyBorder="1" applyAlignment="1">
      <alignment horizontal="center" vertical="center" wrapText="1"/>
      <protection locked="0"/>
    </xf>
    <xf numFmtId="0" fontId="20" fillId="8" borderId="16" xfId="1" applyNumberFormat="1" applyFont="1" applyFill="1" applyBorder="1" applyAlignment="1">
      <alignment vertical="center" wrapText="1"/>
    </xf>
    <xf numFmtId="49" fontId="21" fillId="8" borderId="11" xfId="1" applyNumberFormat="1" applyFont="1" applyFill="1" applyBorder="1" applyAlignment="1">
      <alignment horizontal="left" vertical="top" wrapText="1"/>
    </xf>
    <xf numFmtId="49" fontId="10" fillId="9" borderId="11" xfId="1" applyNumberFormat="1" applyFont="1" applyFill="1" applyBorder="1" applyAlignment="1">
      <alignment horizontal="center" vertical="center" wrapText="1"/>
    </xf>
    <xf numFmtId="49" fontId="10" fillId="9" borderId="17" xfId="1" applyNumberFormat="1" applyFont="1" applyFill="1" applyBorder="1" applyAlignment="1">
      <alignment horizontal="center" vertical="center" wrapText="1"/>
    </xf>
    <xf numFmtId="0" fontId="17" fillId="8" borderId="11" xfId="0" applyNumberFormat="1" applyFont="1" applyFill="1" applyBorder="1" applyAlignment="1">
      <alignment horizontal="center" vertical="center" wrapText="1"/>
    </xf>
    <xf numFmtId="164" fontId="1" fillId="0" borderId="11" xfId="2" applyNumberFormat="1" applyBorder="1" applyAlignment="1">
      <alignment horizontal="center" vertical="center"/>
      <protection locked="0"/>
    </xf>
    <xf numFmtId="164" fontId="1" fillId="0" borderId="17" xfId="2" applyNumberFormat="1" applyBorder="1" applyAlignment="1">
      <alignment horizontal="center" vertical="center"/>
      <protection locked="0"/>
    </xf>
    <xf numFmtId="0" fontId="14" fillId="8" borderId="18" xfId="1" applyNumberFormat="1" applyFont="1" applyFill="1" applyBorder="1" applyAlignment="1">
      <alignment vertical="center" wrapText="1"/>
    </xf>
    <xf numFmtId="0" fontId="22" fillId="8" borderId="19" xfId="0" applyNumberFormat="1" applyFont="1" applyFill="1" applyBorder="1" applyAlignment="1">
      <alignment horizontal="center" vertical="center" wrapText="1"/>
    </xf>
    <xf numFmtId="164" fontId="1" fillId="0" borderId="19" xfId="2" applyNumberFormat="1" applyBorder="1" applyAlignment="1">
      <alignment horizontal="center" vertical="center"/>
      <protection locked="0"/>
    </xf>
    <xf numFmtId="164" fontId="1" fillId="0" borderId="34" xfId="2" applyNumberFormat="1" applyBorder="1" applyAlignment="1">
      <alignment horizontal="center" vertical="center"/>
      <protection locked="0"/>
    </xf>
    <xf numFmtId="0" fontId="0" fillId="3" borderId="4" xfId="0" applyNumberFormat="1" applyFill="1" applyBorder="1" applyAlignment="1">
      <alignment wrapText="1"/>
    </xf>
    <xf numFmtId="49" fontId="16" fillId="8" borderId="16" xfId="0" applyNumberFormat="1" applyFont="1" applyFill="1" applyBorder="1" applyAlignment="1">
      <alignment vertical="center" wrapText="1"/>
    </xf>
    <xf numFmtId="49" fontId="17" fillId="8" borderId="4" xfId="0" applyNumberFormat="1" applyFont="1" applyFill="1" applyBorder="1" applyAlignment="1">
      <alignment wrapText="1"/>
    </xf>
    <xf numFmtId="49" fontId="0" fillId="9" borderId="11" xfId="0" applyNumberFormat="1" applyFill="1" applyBorder="1" applyAlignment="1">
      <alignment horizontal="center" vertical="center" wrapText="1"/>
    </xf>
    <xf numFmtId="49" fontId="23" fillId="11" borderId="14" xfId="3" applyFont="1" applyFill="1" applyBorder="1">
      <alignment vertical="center"/>
    </xf>
    <xf numFmtId="0" fontId="1" fillId="9" borderId="11" xfId="2" applyFill="1" applyBorder="1">
      <protection locked="0"/>
    </xf>
    <xf numFmtId="0" fontId="1" fillId="9" borderId="17" xfId="2" applyFill="1" applyBorder="1">
      <protection locked="0"/>
    </xf>
    <xf numFmtId="0" fontId="24" fillId="9" borderId="35" xfId="2" applyFont="1" applyFill="1" applyBorder="1" applyAlignment="1">
      <alignment wrapText="1"/>
      <protection locked="0"/>
    </xf>
    <xf numFmtId="0" fontId="24" fillId="9" borderId="29" xfId="2" applyFont="1" applyFill="1" applyBorder="1" applyAlignment="1">
      <alignment wrapText="1"/>
      <protection locked="0"/>
    </xf>
    <xf numFmtId="49" fontId="19" fillId="10" borderId="11" xfId="3" applyFont="1" applyFill="1" applyBorder="1">
      <alignment vertical="center"/>
    </xf>
    <xf numFmtId="0" fontId="1" fillId="9" borderId="11" xfId="2" applyFill="1" applyBorder="1" applyAlignment="1">
      <alignment horizontal="center" vertical="center"/>
      <protection locked="0"/>
    </xf>
    <xf numFmtId="0" fontId="1" fillId="9" borderId="17" xfId="2" applyFill="1" applyBorder="1" applyAlignment="1">
      <alignment horizontal="center" vertical="center"/>
      <protection locked="0"/>
    </xf>
    <xf numFmtId="49" fontId="17" fillId="8" borderId="4" xfId="0" applyNumberFormat="1" applyFont="1" applyFill="1" applyBorder="1" applyAlignment="1">
      <alignment vertical="center" wrapText="1"/>
    </xf>
    <xf numFmtId="49" fontId="17" fillId="8" borderId="36" xfId="0" applyNumberFormat="1" applyFont="1" applyFill="1" applyBorder="1" applyAlignment="1">
      <alignment wrapText="1"/>
    </xf>
    <xf numFmtId="0" fontId="1" fillId="9" borderId="19" xfId="2" applyFill="1" applyBorder="1">
      <protection locked="0"/>
    </xf>
    <xf numFmtId="0" fontId="1" fillId="9" borderId="34" xfId="2" applyFill="1" applyBorder="1">
      <protection locked="0"/>
    </xf>
    <xf numFmtId="0" fontId="26" fillId="5" borderId="0" xfId="0" applyFont="1" applyFill="1" applyBorder="1" applyAlignment="1">
      <alignment horizontal="right"/>
    </xf>
    <xf numFmtId="0" fontId="10" fillId="8" borderId="37" xfId="1" applyNumberFormat="1" applyFont="1" applyFill="1" applyBorder="1" applyAlignment="1">
      <alignment vertical="center" wrapText="1"/>
    </xf>
    <xf numFmtId="49" fontId="8" fillId="8" borderId="38" xfId="1" applyNumberFormat="1" applyFont="1" applyFill="1" applyBorder="1" applyAlignment="1">
      <alignment vertical="center" wrapText="1"/>
    </xf>
    <xf numFmtId="0" fontId="10" fillId="9" borderId="38" xfId="1" applyNumberFormat="1" applyFont="1" applyFill="1" applyBorder="1" applyAlignment="1">
      <alignment horizontal="left" vertical="center" wrapText="1"/>
    </xf>
    <xf numFmtId="0" fontId="0" fillId="8" borderId="38" xfId="0" applyFill="1" applyBorder="1" applyAlignment="1">
      <alignment vertical="top"/>
    </xf>
    <xf numFmtId="0" fontId="1" fillId="0" borderId="39" xfId="2" applyBorder="1" applyAlignment="1">
      <alignment horizontal="center" vertical="center" wrapText="1"/>
      <protection locked="0"/>
    </xf>
    <xf numFmtId="49" fontId="27" fillId="8" borderId="16" xfId="1" applyNumberFormat="1" applyFont="1" applyFill="1" applyBorder="1" applyAlignment="1">
      <alignment horizontal="right" vertical="top" wrapText="1"/>
    </xf>
    <xf numFmtId="49" fontId="28" fillId="8" borderId="11" xfId="1" applyNumberFormat="1" applyFont="1" applyFill="1" applyBorder="1" applyAlignment="1">
      <alignment horizontal="right" vertical="top" wrapText="1"/>
    </xf>
    <xf numFmtId="49" fontId="7" fillId="9" borderId="11" xfId="1" applyNumberFormat="1" applyFont="1" applyFill="1" applyBorder="1" applyAlignment="1">
      <alignment horizontal="left" vertical="top" wrapText="1"/>
    </xf>
    <xf numFmtId="0" fontId="0" fillId="8" borderId="11" xfId="0" applyFill="1" applyBorder="1" applyAlignment="1">
      <alignment horizontal="left" vertical="top"/>
    </xf>
    <xf numFmtId="0" fontId="0" fillId="8" borderId="17" xfId="0" applyFill="1" applyBorder="1" applyAlignment="1">
      <alignment horizontal="left" vertical="top"/>
    </xf>
    <xf numFmtId="0" fontId="1" fillId="0" borderId="11" xfId="2" applyBorder="1" applyAlignment="1">
      <alignment horizontal="center" vertical="center" wrapText="1"/>
      <protection locked="0"/>
    </xf>
    <xf numFmtId="0" fontId="1" fillId="0" borderId="17" xfId="2" applyBorder="1" applyAlignment="1">
      <alignment horizontal="center" vertical="center" wrapText="1"/>
      <protection locked="0"/>
    </xf>
    <xf numFmtId="49" fontId="16" fillId="8" borderId="30" xfId="0" applyNumberFormat="1" applyFont="1" applyFill="1" applyBorder="1" applyAlignment="1">
      <alignment vertical="center" wrapText="1"/>
    </xf>
    <xf numFmtId="49" fontId="17" fillId="8" borderId="33" xfId="0" applyNumberFormat="1" applyFont="1" applyFill="1" applyBorder="1" applyAlignment="1">
      <alignment vertical="center" wrapText="1"/>
    </xf>
    <xf numFmtId="49" fontId="0" fillId="9" borderId="31" xfId="0" applyNumberFormat="1" applyFill="1" applyBorder="1" applyAlignment="1">
      <alignment horizontal="center" vertical="center" wrapText="1"/>
    </xf>
    <xf numFmtId="49" fontId="23" fillId="11" borderId="40" xfId="3" applyFont="1" applyFill="1" applyBorder="1">
      <alignment vertical="center"/>
    </xf>
    <xf numFmtId="0" fontId="1" fillId="0" borderId="31" xfId="2" applyBorder="1">
      <protection locked="0"/>
    </xf>
    <xf numFmtId="0" fontId="1" fillId="0" borderId="41" xfId="2" applyBorder="1">
      <protection locked="0"/>
    </xf>
    <xf numFmtId="0" fontId="1" fillId="0" borderId="11" xfId="2" applyBorder="1">
      <protection locked="0"/>
    </xf>
    <xf numFmtId="0" fontId="1" fillId="0" borderId="17" xfId="2" applyBorder="1">
      <protection locked="0"/>
    </xf>
    <xf numFmtId="0" fontId="1" fillId="0" borderId="19" xfId="2" applyBorder="1">
      <protection locked="0"/>
    </xf>
    <xf numFmtId="0" fontId="1" fillId="0" borderId="34" xfId="2" applyBorder="1">
      <protection locked="0"/>
    </xf>
    <xf numFmtId="49" fontId="17" fillId="8" borderId="31" xfId="0" applyNumberFormat="1" applyFont="1" applyFill="1" applyBorder="1" applyAlignment="1">
      <alignment vertical="center" wrapText="1"/>
    </xf>
    <xf numFmtId="49" fontId="19" fillId="10" borderId="31" xfId="3" applyFont="1" applyFill="1" applyBorder="1">
      <alignment vertical="center"/>
    </xf>
    <xf numFmtId="49" fontId="17" fillId="8" borderId="11" xfId="0" applyNumberFormat="1" applyFont="1" applyFill="1" applyBorder="1" applyAlignment="1">
      <alignment vertical="center" wrapText="1"/>
    </xf>
    <xf numFmtId="49" fontId="29" fillId="8" borderId="19" xfId="1" applyNumberFormat="1" applyFont="1" applyFill="1" applyBorder="1" applyAlignment="1">
      <alignment wrapText="1"/>
    </xf>
    <xf numFmtId="49" fontId="7" fillId="9" borderId="19" xfId="1" applyNumberFormat="1" applyFont="1" applyFill="1" applyBorder="1" applyAlignment="1">
      <alignment horizontal="center" vertical="center" wrapText="1"/>
    </xf>
    <xf numFmtId="49" fontId="30" fillId="10" borderId="22" xfId="1" applyNumberFormat="1" applyFont="1" applyFill="1" applyBorder="1" applyAlignment="1">
      <alignment horizontal="center" vertical="center" wrapText="1"/>
    </xf>
    <xf numFmtId="49" fontId="30" fillId="10" borderId="0" xfId="1" applyNumberFormat="1" applyFont="1" applyFill="1" applyBorder="1" applyAlignment="1">
      <alignment horizontal="center" vertical="center" wrapText="1"/>
    </xf>
    <xf numFmtId="49" fontId="30" fillId="10" borderId="23" xfId="1" applyNumberFormat="1" applyFont="1" applyFill="1" applyBorder="1" applyAlignment="1">
      <alignment horizontal="center" vertical="center" wrapText="1"/>
    </xf>
    <xf numFmtId="49" fontId="30" fillId="10" borderId="42" xfId="1" applyNumberFormat="1" applyFont="1" applyFill="1" applyBorder="1" applyAlignment="1">
      <alignment horizontal="center" vertical="center" wrapText="1"/>
    </xf>
    <xf numFmtId="49" fontId="30" fillId="10" borderId="43" xfId="1" applyNumberFormat="1" applyFont="1" applyFill="1" applyBorder="1" applyAlignment="1">
      <alignment horizontal="center" vertical="center" wrapText="1"/>
    </xf>
    <xf numFmtId="49" fontId="30" fillId="10" borderId="44" xfId="1" applyNumberFormat="1" applyFont="1" applyFill="1" applyBorder="1" applyAlignment="1">
      <alignment horizontal="center" vertical="center" wrapText="1"/>
    </xf>
  </cellXfs>
  <cellStyles count="8">
    <cellStyle name="dodavatel" xfId="2"/>
    <cellStyle name="dodavatel 2" xfId="4"/>
    <cellStyle name="dodavatel_Chval-minitendr-2013-1" xfId="5"/>
    <cellStyle name="HorniIndex" xfId="3"/>
    <cellStyle name="HorniIndex 2" xfId="6"/>
    <cellStyle name="Normální" xfId="0" builtinId="0"/>
    <cellStyle name="Normální 2" xfId="7"/>
    <cellStyle name="normální_ZSF - tiskarny a multifunkc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2"/>
  <sheetViews>
    <sheetView tabSelected="1" view="pageBreakPreview" zoomScale="90" zoomScaleNormal="100" zoomScaleSheetLayoutView="90" workbookViewId="0">
      <selection activeCell="B26" sqref="B26"/>
    </sheetView>
  </sheetViews>
  <sheetFormatPr defaultRowHeight="15" x14ac:dyDescent="0.25"/>
  <cols>
    <col min="1" max="1" width="8.7109375" style="11" customWidth="1"/>
    <col min="2" max="2" width="40.7109375" style="12" customWidth="1"/>
    <col min="3" max="3" width="39.42578125" style="13" customWidth="1"/>
    <col min="4" max="4" width="3.85546875" style="14" customWidth="1"/>
    <col min="5" max="5" width="10.7109375" customWidth="1"/>
    <col min="6" max="6" width="29.7109375" customWidth="1"/>
    <col min="7" max="7" width="22.28515625" style="24" hidden="1" customWidth="1"/>
    <col min="8" max="8" width="4.5703125" hidden="1" customWidth="1"/>
    <col min="9" max="9" width="2.28515625" hidden="1" customWidth="1"/>
    <col min="10" max="10" width="4.5703125" hidden="1" customWidth="1"/>
    <col min="11" max="11" width="2.28515625" hidden="1" customWidth="1"/>
    <col min="12" max="12" width="3.7109375" hidden="1" customWidth="1"/>
    <col min="13" max="13" width="2.140625" hidden="1" customWidth="1"/>
    <col min="14" max="14" width="3.28515625" hidden="1" customWidth="1"/>
    <col min="15" max="15" width="3.42578125" hidden="1" customWidth="1"/>
    <col min="16" max="16" width="6.42578125" hidden="1" customWidth="1"/>
    <col min="17" max="17" width="3.42578125" hidden="1" customWidth="1"/>
    <col min="18" max="19" width="1.5703125" style="6" hidden="1" customWidth="1"/>
    <col min="20" max="21" width="9.140625" hidden="1" customWidth="1"/>
    <col min="22" max="22" width="9.140625" customWidth="1"/>
  </cols>
  <sheetData>
    <row r="1" spans="1:20" ht="42.75" customHeight="1" x14ac:dyDescent="0.25">
      <c r="A1" s="1"/>
      <c r="B1" s="2" t="s">
        <v>0</v>
      </c>
      <c r="C1" s="2"/>
      <c r="D1" s="2"/>
      <c r="E1" s="3" t="s">
        <v>1</v>
      </c>
      <c r="F1" s="4">
        <v>3</v>
      </c>
      <c r="G1" s="5"/>
      <c r="I1" t="str">
        <f t="shared" ref="I1:K1" si="0">IF(ISBLANK(J1),"",".")</f>
        <v/>
      </c>
      <c r="K1" t="str">
        <f t="shared" si="0"/>
        <v/>
      </c>
      <c r="M1" t="str">
        <f t="shared" ref="M1" si="1">IF(ISBLANK(N1),"",".")</f>
        <v/>
      </c>
      <c r="O1" t="str">
        <f t="shared" ref="O1" si="2">IF(ISBLANK(P1),"",".")</f>
        <v/>
      </c>
      <c r="Q1" t="str">
        <f t="shared" ref="Q1:Q64" si="3">IF(R1,".","")</f>
        <v/>
      </c>
      <c r="S1" s="6" t="s">
        <v>2</v>
      </c>
    </row>
    <row r="2" spans="1:20" ht="16.5" thickBot="1" x14ac:dyDescent="0.3">
      <c r="A2" s="7"/>
      <c r="B2" s="8" t="s">
        <v>3</v>
      </c>
      <c r="C2" s="9"/>
      <c r="D2" s="8"/>
      <c r="E2" s="8" t="s">
        <v>1</v>
      </c>
      <c r="F2" s="10">
        <v>1</v>
      </c>
      <c r="G2" s="5"/>
      <c r="I2" t="str">
        <f>IF(ISBLANK(J2),"",".")</f>
        <v/>
      </c>
      <c r="K2" t="str">
        <f>IF(ISBLANK(L2),"",".")</f>
        <v/>
      </c>
      <c r="M2" t="str">
        <f>IF(ISBLANK(N2),"",".")</f>
        <v/>
      </c>
      <c r="O2" t="str">
        <f>IF(ISBLANK(P2),"",".")</f>
        <v/>
      </c>
      <c r="Q2" t="str">
        <f t="shared" si="3"/>
        <v/>
      </c>
      <c r="S2" s="6" t="s">
        <v>2</v>
      </c>
    </row>
    <row r="3" spans="1:20" ht="27" customHeight="1" thickBot="1" x14ac:dyDescent="0.3">
      <c r="G3" s="5"/>
      <c r="I3" t="str">
        <f t="shared" ref="I3:K18" si="4">IF(ISBLANK(J3),"",".")</f>
        <v/>
      </c>
      <c r="K3" t="str">
        <f t="shared" si="4"/>
        <v/>
      </c>
      <c r="M3" t="str">
        <f t="shared" ref="M3:M63" si="5">IF(ISBLANK(N3),"",".")</f>
        <v/>
      </c>
      <c r="O3" t="str">
        <f t="shared" ref="O3:O63" si="6">IF(ISBLANK(P3),"",".")</f>
        <v/>
      </c>
      <c r="Q3" t="str">
        <f t="shared" si="3"/>
        <v/>
      </c>
      <c r="S3" s="6" t="s">
        <v>2</v>
      </c>
    </row>
    <row r="4" spans="1:20" ht="21.75" thickBot="1" x14ac:dyDescent="0.4">
      <c r="A4" s="15" t="s">
        <v>4</v>
      </c>
      <c r="B4" s="16"/>
      <c r="C4" s="16"/>
      <c r="D4" s="17"/>
      <c r="E4" s="18"/>
      <c r="F4" s="19"/>
      <c r="G4" s="5"/>
      <c r="H4" s="20">
        <v>1</v>
      </c>
      <c r="I4" t="str">
        <f t="shared" si="4"/>
        <v/>
      </c>
      <c r="K4" t="str">
        <f t="shared" si="4"/>
        <v/>
      </c>
      <c r="M4" t="str">
        <f t="shared" si="5"/>
        <v/>
      </c>
      <c r="O4" t="str">
        <f t="shared" si="6"/>
        <v/>
      </c>
      <c r="Q4" t="str">
        <f t="shared" si="3"/>
        <v/>
      </c>
      <c r="S4" s="6" t="s">
        <v>2</v>
      </c>
      <c r="T4" s="20" t="s">
        <v>5</v>
      </c>
    </row>
    <row r="5" spans="1:20" ht="17.25" customHeight="1" thickBot="1" x14ac:dyDescent="0.3">
      <c r="A5" s="21"/>
      <c r="B5" s="22"/>
      <c r="C5" s="22"/>
      <c r="D5" s="23"/>
      <c r="H5">
        <f>H4</f>
        <v>1</v>
      </c>
      <c r="I5" t="str">
        <f t="shared" si="4"/>
        <v/>
      </c>
      <c r="K5" t="str">
        <f t="shared" si="4"/>
        <v/>
      </c>
      <c r="M5" t="str">
        <f t="shared" si="5"/>
        <v/>
      </c>
      <c r="O5" t="str">
        <f t="shared" si="6"/>
        <v/>
      </c>
      <c r="Q5" t="str">
        <f t="shared" si="3"/>
        <v/>
      </c>
      <c r="S5" s="6" t="s">
        <v>2</v>
      </c>
    </row>
    <row r="6" spans="1:20" ht="60" customHeight="1" thickTop="1" x14ac:dyDescent="0.25">
      <c r="A6" s="25" t="s">
        <v>6</v>
      </c>
      <c r="B6" s="26" t="s">
        <v>7</v>
      </c>
      <c r="C6" s="27" t="s">
        <v>8</v>
      </c>
      <c r="D6" s="27"/>
      <c r="E6" s="28" t="s">
        <v>9</v>
      </c>
      <c r="F6" s="29"/>
      <c r="G6" s="5"/>
      <c r="H6">
        <f>H5</f>
        <v>1</v>
      </c>
      <c r="I6" t="str">
        <f t="shared" si="4"/>
        <v>.</v>
      </c>
      <c r="J6" s="20">
        <v>1</v>
      </c>
      <c r="K6" t="str">
        <f t="shared" si="4"/>
        <v/>
      </c>
      <c r="M6" t="str">
        <f t="shared" si="5"/>
        <v/>
      </c>
      <c r="O6" t="str">
        <f t="shared" si="6"/>
        <v/>
      </c>
      <c r="Q6" t="str">
        <f t="shared" si="3"/>
        <v/>
      </c>
      <c r="S6" s="6" t="s">
        <v>2</v>
      </c>
    </row>
    <row r="7" spans="1:20" ht="49.5" customHeight="1" x14ac:dyDescent="0.25">
      <c r="A7" s="30" t="str">
        <f>CONCATENATE(H7,I7,J7,K7,L7,M7,N7,O7,P7,Q7)</f>
        <v>1.1</v>
      </c>
      <c r="B7" s="31" t="s">
        <v>10</v>
      </c>
      <c r="C7" s="32" t="str">
        <f>CONCATENATE(Q7,S7,T7)</f>
        <v xml:space="preserve"> Pult pro umístění techniky</v>
      </c>
      <c r="D7" s="32"/>
      <c r="E7" s="32"/>
      <c r="F7" s="33"/>
      <c r="G7" s="5"/>
      <c r="H7">
        <f>H6</f>
        <v>1</v>
      </c>
      <c r="I7" t="str">
        <f t="shared" si="4"/>
        <v>.</v>
      </c>
      <c r="J7">
        <f>J6</f>
        <v>1</v>
      </c>
      <c r="K7" t="str">
        <f t="shared" si="4"/>
        <v/>
      </c>
      <c r="M7" t="str">
        <f t="shared" si="5"/>
        <v/>
      </c>
      <c r="O7" t="str">
        <f t="shared" si="6"/>
        <v/>
      </c>
      <c r="Q7" t="str">
        <f t="shared" si="3"/>
        <v/>
      </c>
      <c r="S7" s="6" t="s">
        <v>2</v>
      </c>
      <c r="T7" s="20" t="s">
        <v>11</v>
      </c>
    </row>
    <row r="8" spans="1:20" ht="16.5" customHeight="1" x14ac:dyDescent="0.25">
      <c r="A8" s="34"/>
      <c r="B8" s="35" t="s">
        <v>12</v>
      </c>
      <c r="C8" s="36" t="s">
        <v>13</v>
      </c>
      <c r="D8" s="36"/>
      <c r="E8" s="36"/>
      <c r="F8" s="37"/>
      <c r="G8" s="5"/>
      <c r="H8">
        <f t="shared" ref="H8" si="7">H7</f>
        <v>1</v>
      </c>
      <c r="I8" t="str">
        <f t="shared" si="4"/>
        <v>.</v>
      </c>
      <c r="J8">
        <f t="shared" ref="J8" si="8">J7</f>
        <v>1</v>
      </c>
      <c r="K8" t="str">
        <f t="shared" si="4"/>
        <v/>
      </c>
      <c r="M8" t="str">
        <f t="shared" si="5"/>
        <v/>
      </c>
      <c r="O8" t="str">
        <f t="shared" si="6"/>
        <v/>
      </c>
      <c r="Q8" t="str">
        <f t="shared" si="3"/>
        <v/>
      </c>
      <c r="S8" s="6" t="s">
        <v>2</v>
      </c>
    </row>
    <row r="9" spans="1:20" ht="63.75" customHeight="1" x14ac:dyDescent="0.25">
      <c r="A9" s="34"/>
      <c r="B9" s="35"/>
      <c r="C9" s="36"/>
      <c r="D9" s="36"/>
      <c r="E9" s="36"/>
      <c r="F9" s="37"/>
      <c r="G9" s="5"/>
      <c r="H9">
        <f>H8</f>
        <v>1</v>
      </c>
      <c r="I9" t="str">
        <f t="shared" si="4"/>
        <v>.</v>
      </c>
      <c r="J9">
        <f>J8</f>
        <v>1</v>
      </c>
      <c r="K9" t="str">
        <f t="shared" si="4"/>
        <v/>
      </c>
      <c r="M9" t="str">
        <f t="shared" si="5"/>
        <v/>
      </c>
      <c r="O9" t="str">
        <f t="shared" si="6"/>
        <v/>
      </c>
      <c r="Q9" t="str">
        <f t="shared" si="3"/>
        <v/>
      </c>
      <c r="S9" s="6" t="s">
        <v>2</v>
      </c>
    </row>
    <row r="10" spans="1:20" s="43" customFormat="1" ht="34.5" hidden="1" customHeight="1" x14ac:dyDescent="0.25">
      <c r="A10" s="38" t="str">
        <f>CONCATENATE(H10,I10,J10,K10,L10,M10,N10,O10,P10,Q10)</f>
        <v>1.1</v>
      </c>
      <c r="B10" s="39" t="str">
        <f>CONCATENATE("Celková cena Kč bez DPH za všechny položky ¨",C7,"¨ (součet řádků 1.2.1.c, 1.2.2.c) - HODNOTA POUŽITÁ PRO HODNOCENÍ NABÍDEK")</f>
        <v>Celková cena Kč bez DPH za všechny položky ¨ Pult pro umístění techniky¨ (součet řádků 1.2.1.c, 1.2.2.c) - HODNOTA POUŽITÁ PRO HODNOCENÍ NABÍDEK</v>
      </c>
      <c r="C10" s="39"/>
      <c r="D10" s="39"/>
      <c r="E10" s="40"/>
      <c r="F10" s="41"/>
      <c r="G10" s="42"/>
      <c r="H10">
        <f>H9</f>
        <v>1</v>
      </c>
      <c r="I10" t="str">
        <f t="shared" si="4"/>
        <v>.</v>
      </c>
      <c r="J10">
        <f>J9</f>
        <v>1</v>
      </c>
      <c r="K10" t="str">
        <f t="shared" si="4"/>
        <v/>
      </c>
      <c r="L10"/>
      <c r="M10" t="str">
        <f t="shared" si="5"/>
        <v/>
      </c>
      <c r="N10"/>
      <c r="O10" t="str">
        <f t="shared" si="6"/>
        <v/>
      </c>
      <c r="P10"/>
      <c r="Q10" t="str">
        <f t="shared" si="3"/>
        <v/>
      </c>
      <c r="R10" s="6"/>
      <c r="S10" s="6" t="s">
        <v>2</v>
      </c>
    </row>
    <row r="11" spans="1:20" ht="56.25" customHeight="1" thickBot="1" x14ac:dyDescent="0.3">
      <c r="A11" s="44" t="str">
        <f t="shared" ref="A11" si="9">CONCATENATE(H11,I11,J11,K11,L11,M11,N11,O11,P11,Q11)</f>
        <v>1.1</v>
      </c>
      <c r="B11" s="45" t="str">
        <f>CONCATENATE("Provedení, kompatibilita všech položek")</f>
        <v>Provedení, kompatibilita všech položek</v>
      </c>
      <c r="C11" s="46" t="s">
        <v>14</v>
      </c>
      <c r="D11" s="47" t="s">
        <v>15</v>
      </c>
      <c r="E11" s="48"/>
      <c r="F11" s="49"/>
      <c r="G11" s="5"/>
      <c r="H11">
        <f t="shared" ref="H11:J14" si="10">H10</f>
        <v>1</v>
      </c>
      <c r="I11" t="str">
        <f t="shared" si="4"/>
        <v>.</v>
      </c>
      <c r="J11">
        <f t="shared" ref="J11:J13" si="11">J10</f>
        <v>1</v>
      </c>
      <c r="K11" t="str">
        <f t="shared" si="4"/>
        <v/>
      </c>
      <c r="M11" t="str">
        <f t="shared" si="5"/>
        <v/>
      </c>
      <c r="O11" t="str">
        <f t="shared" si="6"/>
        <v/>
      </c>
      <c r="Q11" t="str">
        <f t="shared" si="3"/>
        <v/>
      </c>
      <c r="S11" s="6" t="s">
        <v>2</v>
      </c>
    </row>
    <row r="12" spans="1:20" ht="9.9499999999999993" hidden="1" customHeight="1" x14ac:dyDescent="0.25">
      <c r="A12" s="50"/>
      <c r="B12" s="22"/>
      <c r="C12" s="22"/>
      <c r="D12" s="51"/>
      <c r="E12" s="52"/>
      <c r="F12" s="53"/>
      <c r="G12" s="5"/>
      <c r="H12">
        <f t="shared" si="10"/>
        <v>1</v>
      </c>
      <c r="I12" t="str">
        <f t="shared" si="4"/>
        <v>.</v>
      </c>
      <c r="J12">
        <f t="shared" si="11"/>
        <v>1</v>
      </c>
      <c r="K12" t="str">
        <f t="shared" si="4"/>
        <v/>
      </c>
      <c r="M12" t="str">
        <f t="shared" si="5"/>
        <v/>
      </c>
      <c r="O12" t="str">
        <f t="shared" si="6"/>
        <v/>
      </c>
      <c r="Q12" t="str">
        <f t="shared" si="3"/>
        <v/>
      </c>
      <c r="S12" s="6" t="s">
        <v>2</v>
      </c>
    </row>
    <row r="13" spans="1:20" ht="49.5" hidden="1" customHeight="1" x14ac:dyDescent="0.25">
      <c r="A13" s="30" t="str">
        <f>CONCATENATE(H13,I13,J13,K13,L13,M13,N13,O13,P13,Q13)</f>
        <v>1.1</v>
      </c>
      <c r="B13" s="31" t="s">
        <v>10</v>
      </c>
      <c r="C13" s="54" t="str">
        <f>CONCATENATE(Q13,S13,T13)</f>
        <v xml:space="preserve"> Pult pro umístění techniky</v>
      </c>
      <c r="D13" s="55"/>
      <c r="E13" s="56" t="s">
        <v>16</v>
      </c>
      <c r="F13" s="57"/>
      <c r="G13" s="5"/>
      <c r="H13">
        <f t="shared" si="10"/>
        <v>1</v>
      </c>
      <c r="I13" t="str">
        <f t="shared" si="4"/>
        <v>.</v>
      </c>
      <c r="J13">
        <f t="shared" si="11"/>
        <v>1</v>
      </c>
      <c r="K13" t="str">
        <f t="shared" si="4"/>
        <v/>
      </c>
      <c r="L13" s="20"/>
      <c r="M13" t="str">
        <f t="shared" si="5"/>
        <v/>
      </c>
      <c r="O13" t="str">
        <f t="shared" si="6"/>
        <v/>
      </c>
      <c r="Q13" t="str">
        <f t="shared" si="3"/>
        <v/>
      </c>
      <c r="S13" s="6" t="s">
        <v>2</v>
      </c>
      <c r="T13" s="20" t="s">
        <v>11</v>
      </c>
    </row>
    <row r="14" spans="1:20" ht="27.75" hidden="1" customHeight="1" x14ac:dyDescent="0.25">
      <c r="A14" s="58"/>
      <c r="B14" s="59" t="s">
        <v>12</v>
      </c>
      <c r="C14" s="60" t="s">
        <v>17</v>
      </c>
      <c r="D14" s="61"/>
      <c r="E14" s="62" t="s">
        <v>18</v>
      </c>
      <c r="F14" s="63"/>
      <c r="G14" s="5"/>
      <c r="H14">
        <f t="shared" si="10"/>
        <v>1</v>
      </c>
      <c r="I14" t="str">
        <f t="shared" si="4"/>
        <v>.</v>
      </c>
      <c r="J14">
        <f t="shared" si="10"/>
        <v>1</v>
      </c>
      <c r="K14" t="str">
        <f t="shared" si="4"/>
        <v/>
      </c>
      <c r="M14" t="str">
        <f t="shared" si="5"/>
        <v/>
      </c>
      <c r="O14" t="str">
        <f t="shared" si="6"/>
        <v/>
      </c>
      <c r="Q14" t="str">
        <f t="shared" si="3"/>
        <v/>
      </c>
      <c r="S14" s="6" t="s">
        <v>2</v>
      </c>
    </row>
    <row r="15" spans="1:20" ht="48" hidden="1" customHeight="1" x14ac:dyDescent="0.25">
      <c r="A15" s="64"/>
      <c r="B15" s="65"/>
      <c r="C15" s="66"/>
      <c r="D15" s="67"/>
      <c r="E15" s="68"/>
      <c r="F15" s="69"/>
      <c r="G15" s="5"/>
      <c r="H15">
        <f>H14</f>
        <v>1</v>
      </c>
      <c r="I15" t="str">
        <f t="shared" si="4"/>
        <v>.</v>
      </c>
      <c r="J15">
        <f>J14</f>
        <v>1</v>
      </c>
      <c r="K15" t="str">
        <f t="shared" si="4"/>
        <v/>
      </c>
      <c r="M15" t="str">
        <f t="shared" si="5"/>
        <v/>
      </c>
      <c r="O15" t="str">
        <f t="shared" si="6"/>
        <v/>
      </c>
      <c r="Q15" t="str">
        <f t="shared" si="3"/>
        <v/>
      </c>
      <c r="S15" s="6" t="s">
        <v>2</v>
      </c>
    </row>
    <row r="16" spans="1:20" ht="27.75" customHeight="1" x14ac:dyDescent="0.25">
      <c r="A16" s="70" t="str">
        <f>CONCATENATE(H16,I16,J16,K16,L16,M16,N16,O16,P16,Q16)</f>
        <v>1.1.a</v>
      </c>
      <c r="B16" s="71" t="s">
        <v>19</v>
      </c>
      <c r="C16" s="72" t="s">
        <v>20</v>
      </c>
      <c r="D16" s="72"/>
      <c r="E16" s="72"/>
      <c r="F16" s="73"/>
      <c r="G16" s="5"/>
      <c r="H16">
        <f>H15</f>
        <v>1</v>
      </c>
      <c r="I16" t="str">
        <f t="shared" si="4"/>
        <v>.</v>
      </c>
      <c r="J16">
        <f>J15</f>
        <v>1</v>
      </c>
      <c r="K16" t="str">
        <f t="shared" si="4"/>
        <v/>
      </c>
      <c r="M16" t="str">
        <f t="shared" si="5"/>
        <v/>
      </c>
      <c r="O16" t="str">
        <f t="shared" si="6"/>
        <v>.</v>
      </c>
      <c r="P16" t="s">
        <v>21</v>
      </c>
      <c r="Q16" t="str">
        <f t="shared" si="3"/>
        <v/>
      </c>
      <c r="S16" s="6" t="s">
        <v>2</v>
      </c>
    </row>
    <row r="17" spans="1:19" s="43" customFormat="1" ht="24.75" customHeight="1" x14ac:dyDescent="0.25">
      <c r="A17" s="70" t="str">
        <f>CONCATENATE(H17,I17,J17,K17,L17,M17,N17,O17,P17,Q17)</f>
        <v>1.1.b</v>
      </c>
      <c r="B17" s="74" t="str">
        <f>CONCATENATE("Cena Kč bez DPH za jednu položku ¨",T13,"¨ (Jednotková cena zboží - bude použita pro objednávky dílčích plnění")</f>
        <v>Cena Kč bez DPH za jednu položku ¨Pult pro umístění techniky¨ (Jednotková cena zboží - bude použita pro objednávky dílčích plnění</v>
      </c>
      <c r="C17" s="74"/>
      <c r="D17" s="74"/>
      <c r="E17" s="75"/>
      <c r="F17" s="76"/>
      <c r="G17" s="42"/>
      <c r="H17">
        <f>H15</f>
        <v>1</v>
      </c>
      <c r="I17" t="str">
        <f t="shared" si="4"/>
        <v>.</v>
      </c>
      <c r="J17">
        <f>J15</f>
        <v>1</v>
      </c>
      <c r="K17" t="str">
        <f t="shared" si="4"/>
        <v/>
      </c>
      <c r="L17"/>
      <c r="M17" t="str">
        <f t="shared" si="5"/>
        <v/>
      </c>
      <c r="N17"/>
      <c r="O17" t="str">
        <f t="shared" si="6"/>
        <v>.</v>
      </c>
      <c r="P17" t="s">
        <v>22</v>
      </c>
      <c r="Q17" t="str">
        <f t="shared" si="3"/>
        <v/>
      </c>
      <c r="R17" s="6"/>
      <c r="S17" s="6" t="s">
        <v>2</v>
      </c>
    </row>
    <row r="18" spans="1:19" ht="26.25" customHeight="1" thickBot="1" x14ac:dyDescent="0.3">
      <c r="A18" s="77" t="str">
        <f>CONCATENATE(H18,I18,J18,K18,L18,M18,N18,O18,P18,Q18)</f>
        <v>1.1.c</v>
      </c>
      <c r="B18" s="78" t="str">
        <f>CONCATENATE("Celková cena Kč bez DPH za všechny kusy - ",C16," ks ¨",T13,"¨ (řádek ", A16," krát řádek ",A17," - HODNOTA POUŽITÁ PRO HODNOCENÍ NABÍDEK")</f>
        <v>Celková cena Kč bez DPH za všechny kusy - 25 ks ¨Pult pro umístění techniky¨ (řádek 1.1.a krát řádek 1.1.b - HODNOTA POUŽITÁ PRO HODNOCENÍ NABÍDEK</v>
      </c>
      <c r="C18" s="78"/>
      <c r="D18" s="78"/>
      <c r="E18" s="79"/>
      <c r="F18" s="80"/>
      <c r="G18" s="81"/>
      <c r="H18">
        <f t="shared" ref="H18:J33" si="12">H17</f>
        <v>1</v>
      </c>
      <c r="I18" t="str">
        <f t="shared" si="4"/>
        <v>.</v>
      </c>
      <c r="J18">
        <f t="shared" ref="J18:J19" si="13">J17</f>
        <v>1</v>
      </c>
      <c r="K18" t="str">
        <f t="shared" si="4"/>
        <v/>
      </c>
      <c r="M18" t="str">
        <f t="shared" si="5"/>
        <v/>
      </c>
      <c r="O18" t="str">
        <f t="shared" si="6"/>
        <v>.</v>
      </c>
      <c r="P18" t="s">
        <v>23</v>
      </c>
      <c r="Q18" t="str">
        <f t="shared" si="3"/>
        <v/>
      </c>
      <c r="S18" s="6" t="s">
        <v>2</v>
      </c>
    </row>
    <row r="19" spans="1:19" ht="18" x14ac:dyDescent="0.25">
      <c r="A19" s="82" t="str">
        <f t="shared" ref="A19:A38" si="14">CONCATENATE(H19,I19,J19,K19,L19,M19,N19,O19,P19,Q19)</f>
        <v>1.1.d</v>
      </c>
      <c r="B19" s="83" t="s">
        <v>24</v>
      </c>
      <c r="C19" s="84" t="s">
        <v>25</v>
      </c>
      <c r="D19" s="85" t="s">
        <v>26</v>
      </c>
      <c r="E19" s="86"/>
      <c r="F19" s="87"/>
      <c r="G19" s="5"/>
      <c r="H19">
        <f t="shared" si="12"/>
        <v>1</v>
      </c>
      <c r="I19" t="str">
        <f t="shared" ref="I19:K34" si="15">IF(ISBLANK(J19),"",".")</f>
        <v>.</v>
      </c>
      <c r="J19">
        <f t="shared" si="13"/>
        <v>1</v>
      </c>
      <c r="K19" t="str">
        <f t="shared" ref="K19" si="16">IF(ISBLANK(L19),"",".")</f>
        <v/>
      </c>
      <c r="M19" t="str">
        <f t="shared" si="5"/>
        <v/>
      </c>
      <c r="O19" t="str">
        <f t="shared" si="6"/>
        <v>.</v>
      </c>
      <c r="P19" t="s">
        <v>27</v>
      </c>
      <c r="Q19" t="str">
        <f t="shared" si="3"/>
        <v/>
      </c>
      <c r="S19" s="6" t="s">
        <v>2</v>
      </c>
    </row>
    <row r="20" spans="1:19" ht="29.25" customHeight="1" x14ac:dyDescent="0.25">
      <c r="A20" s="82" t="str">
        <f t="shared" si="14"/>
        <v>1.1.e</v>
      </c>
      <c r="B20" s="83" t="s">
        <v>28</v>
      </c>
      <c r="C20" s="84" t="s">
        <v>29</v>
      </c>
      <c r="D20" s="85" t="s">
        <v>26</v>
      </c>
      <c r="E20" s="88" t="s">
        <v>30</v>
      </c>
      <c r="F20" s="89"/>
      <c r="G20" s="5"/>
      <c r="H20">
        <f t="shared" si="12"/>
        <v>1</v>
      </c>
      <c r="I20" t="str">
        <f t="shared" si="15"/>
        <v>.</v>
      </c>
      <c r="J20">
        <f t="shared" si="12"/>
        <v>1</v>
      </c>
      <c r="K20" t="str">
        <f t="shared" si="15"/>
        <v/>
      </c>
      <c r="M20" t="str">
        <f t="shared" si="5"/>
        <v/>
      </c>
      <c r="O20" t="str">
        <f t="shared" si="6"/>
        <v>.</v>
      </c>
      <c r="P20" t="s">
        <v>31</v>
      </c>
      <c r="Q20" t="str">
        <f t="shared" si="3"/>
        <v/>
      </c>
      <c r="S20" s="6" t="s">
        <v>2</v>
      </c>
    </row>
    <row r="21" spans="1:19" ht="30" x14ac:dyDescent="0.25">
      <c r="A21" s="82" t="str">
        <f t="shared" si="14"/>
        <v>1.1.f</v>
      </c>
      <c r="B21" s="83" t="s">
        <v>32</v>
      </c>
      <c r="C21" s="84" t="s">
        <v>33</v>
      </c>
      <c r="D21" s="90" t="s">
        <v>26</v>
      </c>
      <c r="E21" s="91"/>
      <c r="F21" s="92"/>
      <c r="G21" s="5"/>
      <c r="H21">
        <f t="shared" si="12"/>
        <v>1</v>
      </c>
      <c r="I21" t="str">
        <f t="shared" si="15"/>
        <v>.</v>
      </c>
      <c r="J21">
        <f t="shared" si="12"/>
        <v>1</v>
      </c>
      <c r="K21" t="str">
        <f t="shared" si="15"/>
        <v/>
      </c>
      <c r="M21" t="str">
        <f t="shared" si="5"/>
        <v/>
      </c>
      <c r="O21" t="str">
        <f t="shared" si="6"/>
        <v>.</v>
      </c>
      <c r="P21" t="s">
        <v>34</v>
      </c>
      <c r="Q21" t="str">
        <f t="shared" si="3"/>
        <v/>
      </c>
      <c r="S21" s="6" t="s">
        <v>2</v>
      </c>
    </row>
    <row r="22" spans="1:19" ht="27.75" customHeight="1" x14ac:dyDescent="0.25">
      <c r="A22" s="82" t="str">
        <f t="shared" si="14"/>
        <v>1.1.g</v>
      </c>
      <c r="B22" s="83" t="s">
        <v>35</v>
      </c>
      <c r="C22" s="84" t="s">
        <v>36</v>
      </c>
      <c r="D22" s="90" t="s">
        <v>26</v>
      </c>
      <c r="E22" s="88" t="s">
        <v>37</v>
      </c>
      <c r="F22" s="89"/>
      <c r="G22" s="5"/>
      <c r="H22">
        <f t="shared" si="12"/>
        <v>1</v>
      </c>
      <c r="I22" t="str">
        <f t="shared" si="15"/>
        <v>.</v>
      </c>
      <c r="J22">
        <f t="shared" si="12"/>
        <v>1</v>
      </c>
      <c r="K22" t="str">
        <f t="shared" si="15"/>
        <v/>
      </c>
      <c r="M22" t="str">
        <f t="shared" si="5"/>
        <v/>
      </c>
      <c r="O22" t="str">
        <f t="shared" si="6"/>
        <v>.</v>
      </c>
      <c r="P22" t="s">
        <v>38</v>
      </c>
      <c r="Q22" t="str">
        <f t="shared" si="3"/>
        <v/>
      </c>
      <c r="S22" s="6" t="s">
        <v>2</v>
      </c>
    </row>
    <row r="23" spans="1:19" ht="46.5" thickBot="1" x14ac:dyDescent="0.3">
      <c r="A23" s="82" t="str">
        <f t="shared" si="14"/>
        <v>1.1.h</v>
      </c>
      <c r="B23" s="83" t="s">
        <v>39</v>
      </c>
      <c r="C23" s="84" t="s">
        <v>40</v>
      </c>
      <c r="D23" s="47" t="s">
        <v>15</v>
      </c>
      <c r="E23" s="88" t="s">
        <v>37</v>
      </c>
      <c r="F23" s="89"/>
      <c r="G23" s="5"/>
      <c r="H23">
        <f t="shared" si="12"/>
        <v>1</v>
      </c>
      <c r="I23" t="str">
        <f t="shared" si="15"/>
        <v>.</v>
      </c>
      <c r="J23">
        <f t="shared" si="12"/>
        <v>1</v>
      </c>
      <c r="K23" t="str">
        <f t="shared" si="15"/>
        <v/>
      </c>
      <c r="M23" t="str">
        <f t="shared" si="5"/>
        <v/>
      </c>
      <c r="O23" t="str">
        <f t="shared" si="6"/>
        <v>.</v>
      </c>
      <c r="P23" t="s">
        <v>41</v>
      </c>
      <c r="Q23" t="str">
        <f t="shared" si="3"/>
        <v/>
      </c>
      <c r="S23" s="6" t="s">
        <v>2</v>
      </c>
    </row>
    <row r="24" spans="1:19" ht="31.5" thickBot="1" x14ac:dyDescent="0.3">
      <c r="A24" s="82" t="str">
        <f t="shared" si="14"/>
        <v>1.1.i</v>
      </c>
      <c r="B24" s="83" t="s">
        <v>39</v>
      </c>
      <c r="C24" s="84" t="s">
        <v>42</v>
      </c>
      <c r="D24" s="47" t="s">
        <v>15</v>
      </c>
      <c r="E24" s="88" t="s">
        <v>37</v>
      </c>
      <c r="F24" s="89"/>
      <c r="G24" s="5"/>
      <c r="H24">
        <f t="shared" si="12"/>
        <v>1</v>
      </c>
      <c r="I24" t="str">
        <f t="shared" si="15"/>
        <v>.</v>
      </c>
      <c r="J24">
        <f t="shared" si="12"/>
        <v>1</v>
      </c>
      <c r="K24" t="str">
        <f t="shared" si="15"/>
        <v/>
      </c>
      <c r="M24" t="str">
        <f t="shared" si="5"/>
        <v/>
      </c>
      <c r="O24" t="str">
        <f t="shared" si="6"/>
        <v>.</v>
      </c>
      <c r="P24" t="s">
        <v>43</v>
      </c>
      <c r="Q24" t="str">
        <f t="shared" si="3"/>
        <v/>
      </c>
      <c r="S24" s="6" t="s">
        <v>2</v>
      </c>
    </row>
    <row r="25" spans="1:19" ht="31.5" thickBot="1" x14ac:dyDescent="0.3">
      <c r="A25" s="82" t="str">
        <f t="shared" si="14"/>
        <v>1.1.j</v>
      </c>
      <c r="B25" s="83" t="s">
        <v>44</v>
      </c>
      <c r="C25" s="84" t="s">
        <v>45</v>
      </c>
      <c r="D25" s="47" t="s">
        <v>15</v>
      </c>
      <c r="E25" s="88" t="s">
        <v>37</v>
      </c>
      <c r="F25" s="89"/>
      <c r="G25" s="5"/>
      <c r="H25">
        <f t="shared" si="12"/>
        <v>1</v>
      </c>
      <c r="I25" t="str">
        <f t="shared" si="15"/>
        <v>.</v>
      </c>
      <c r="J25">
        <f t="shared" si="12"/>
        <v>1</v>
      </c>
      <c r="K25" t="str">
        <f t="shared" si="15"/>
        <v/>
      </c>
      <c r="M25" t="str">
        <f t="shared" si="5"/>
        <v/>
      </c>
      <c r="O25" t="str">
        <f t="shared" si="6"/>
        <v>.</v>
      </c>
      <c r="P25" t="s">
        <v>46</v>
      </c>
      <c r="Q25" t="str">
        <f t="shared" si="3"/>
        <v/>
      </c>
      <c r="S25" s="6" t="s">
        <v>2</v>
      </c>
    </row>
    <row r="26" spans="1:19" ht="45.75" x14ac:dyDescent="0.25">
      <c r="A26" s="82" t="str">
        <f t="shared" si="14"/>
        <v>1.1.k</v>
      </c>
      <c r="B26" s="83" t="s">
        <v>47</v>
      </c>
      <c r="C26" s="84" t="s">
        <v>48</v>
      </c>
      <c r="D26" s="85" t="s">
        <v>15</v>
      </c>
      <c r="E26" s="88" t="s">
        <v>37</v>
      </c>
      <c r="F26" s="89"/>
      <c r="G26" s="5"/>
      <c r="H26">
        <f t="shared" si="12"/>
        <v>1</v>
      </c>
      <c r="I26" t="str">
        <f t="shared" si="15"/>
        <v>.</v>
      </c>
      <c r="J26">
        <f t="shared" si="12"/>
        <v>1</v>
      </c>
      <c r="K26" t="str">
        <f t="shared" si="15"/>
        <v/>
      </c>
      <c r="M26" t="str">
        <f t="shared" si="5"/>
        <v/>
      </c>
      <c r="O26" t="str">
        <f t="shared" si="6"/>
        <v>.</v>
      </c>
      <c r="P26" t="s">
        <v>49</v>
      </c>
      <c r="Q26" t="str">
        <f t="shared" si="3"/>
        <v/>
      </c>
      <c r="S26" s="6" t="s">
        <v>2</v>
      </c>
    </row>
    <row r="27" spans="1:19" ht="30" x14ac:dyDescent="0.25">
      <c r="A27" s="82" t="str">
        <f t="shared" si="14"/>
        <v>1.1.l</v>
      </c>
      <c r="B27" s="83" t="s">
        <v>50</v>
      </c>
      <c r="C27" s="84" t="s">
        <v>51</v>
      </c>
      <c r="D27" s="85" t="s">
        <v>26</v>
      </c>
      <c r="E27" s="86"/>
      <c r="F27" s="87"/>
      <c r="G27" s="5"/>
      <c r="H27">
        <f t="shared" si="12"/>
        <v>1</v>
      </c>
      <c r="I27" t="str">
        <f t="shared" si="15"/>
        <v>.</v>
      </c>
      <c r="J27">
        <f t="shared" si="12"/>
        <v>1</v>
      </c>
      <c r="K27" t="str">
        <f t="shared" si="15"/>
        <v/>
      </c>
      <c r="M27" t="str">
        <f t="shared" si="5"/>
        <v/>
      </c>
      <c r="O27" t="str">
        <f t="shared" si="6"/>
        <v>.</v>
      </c>
      <c r="P27" t="s">
        <v>52</v>
      </c>
      <c r="Q27" t="str">
        <f t="shared" si="3"/>
        <v/>
      </c>
      <c r="S27" s="6" t="s">
        <v>2</v>
      </c>
    </row>
    <row r="28" spans="1:19" ht="18" x14ac:dyDescent="0.25">
      <c r="A28" s="82" t="str">
        <f t="shared" si="14"/>
        <v>1.1.m</v>
      </c>
      <c r="B28" s="83" t="s">
        <v>53</v>
      </c>
      <c r="C28" s="84" t="s">
        <v>54</v>
      </c>
      <c r="D28" s="85" t="s">
        <v>26</v>
      </c>
      <c r="E28" s="86"/>
      <c r="F28" s="87"/>
      <c r="G28" s="5"/>
      <c r="H28">
        <f t="shared" si="12"/>
        <v>1</v>
      </c>
      <c r="I28" t="str">
        <f t="shared" si="15"/>
        <v>.</v>
      </c>
      <c r="J28">
        <f t="shared" si="12"/>
        <v>1</v>
      </c>
      <c r="K28" t="str">
        <f t="shared" si="15"/>
        <v/>
      </c>
      <c r="M28" t="str">
        <f t="shared" si="5"/>
        <v/>
      </c>
      <c r="O28" t="str">
        <f t="shared" si="6"/>
        <v>.</v>
      </c>
      <c r="P28" t="s">
        <v>55</v>
      </c>
      <c r="Q28" t="str">
        <f t="shared" si="3"/>
        <v/>
      </c>
      <c r="S28" s="6" t="s">
        <v>2</v>
      </c>
    </row>
    <row r="29" spans="1:19" ht="18" hidden="1" x14ac:dyDescent="0.25">
      <c r="A29" s="82" t="str">
        <f t="shared" si="14"/>
        <v>1.1.n</v>
      </c>
      <c r="B29" s="93"/>
      <c r="C29" s="84"/>
      <c r="D29" s="85" t="s">
        <v>15</v>
      </c>
      <c r="E29" s="86"/>
      <c r="F29" s="87"/>
      <c r="G29" s="5"/>
      <c r="H29">
        <f t="shared" si="12"/>
        <v>1</v>
      </c>
      <c r="I29" t="str">
        <f t="shared" si="15"/>
        <v>.</v>
      </c>
      <c r="J29">
        <f t="shared" si="12"/>
        <v>1</v>
      </c>
      <c r="K29" t="str">
        <f t="shared" si="15"/>
        <v/>
      </c>
      <c r="M29" t="str">
        <f t="shared" si="5"/>
        <v/>
      </c>
      <c r="O29" t="str">
        <f t="shared" si="6"/>
        <v>.</v>
      </c>
      <c r="P29" t="s">
        <v>56</v>
      </c>
      <c r="Q29" t="str">
        <f t="shared" si="3"/>
        <v/>
      </c>
      <c r="S29" s="6" t="s">
        <v>2</v>
      </c>
    </row>
    <row r="30" spans="1:19" ht="18" hidden="1" x14ac:dyDescent="0.25">
      <c r="A30" s="82" t="str">
        <f t="shared" si="14"/>
        <v>1.1.0.o</v>
      </c>
      <c r="B30" s="83"/>
      <c r="C30" s="84"/>
      <c r="D30" s="85" t="s">
        <v>26</v>
      </c>
      <c r="E30" s="86"/>
      <c r="F30" s="87"/>
      <c r="G30" s="5"/>
      <c r="H30">
        <f t="shared" si="12"/>
        <v>1</v>
      </c>
      <c r="I30" t="str">
        <f t="shared" si="15"/>
        <v>.</v>
      </c>
      <c r="J30">
        <f t="shared" si="12"/>
        <v>1</v>
      </c>
      <c r="K30" t="str">
        <f t="shared" si="15"/>
        <v>.</v>
      </c>
      <c r="L30">
        <f t="shared" ref="L30:L38" si="17">L29</f>
        <v>0</v>
      </c>
      <c r="M30" t="str">
        <f t="shared" si="5"/>
        <v/>
      </c>
      <c r="O30" t="str">
        <f t="shared" si="6"/>
        <v>.</v>
      </c>
      <c r="P30" t="s">
        <v>57</v>
      </c>
      <c r="Q30" t="str">
        <f t="shared" si="3"/>
        <v/>
      </c>
      <c r="S30" s="6" t="s">
        <v>2</v>
      </c>
    </row>
    <row r="31" spans="1:19" ht="18" hidden="1" x14ac:dyDescent="0.25">
      <c r="A31" s="82" t="str">
        <f t="shared" si="14"/>
        <v>1.1.0.p</v>
      </c>
      <c r="B31" s="83"/>
      <c r="C31" s="84"/>
      <c r="D31" s="85" t="s">
        <v>26</v>
      </c>
      <c r="E31" s="86"/>
      <c r="F31" s="87"/>
      <c r="G31" s="5"/>
      <c r="H31">
        <f t="shared" si="12"/>
        <v>1</v>
      </c>
      <c r="I31" t="str">
        <f t="shared" si="15"/>
        <v>.</v>
      </c>
      <c r="J31">
        <f t="shared" si="12"/>
        <v>1</v>
      </c>
      <c r="K31" t="str">
        <f t="shared" si="15"/>
        <v>.</v>
      </c>
      <c r="L31">
        <f t="shared" si="17"/>
        <v>0</v>
      </c>
      <c r="M31" t="str">
        <f t="shared" si="5"/>
        <v/>
      </c>
      <c r="O31" t="str">
        <f t="shared" si="6"/>
        <v>.</v>
      </c>
      <c r="P31" t="s">
        <v>58</v>
      </c>
      <c r="Q31" t="str">
        <f t="shared" si="3"/>
        <v/>
      </c>
      <c r="S31" s="6" t="s">
        <v>2</v>
      </c>
    </row>
    <row r="32" spans="1:19" ht="18" hidden="1" x14ac:dyDescent="0.25">
      <c r="A32" s="82" t="str">
        <f t="shared" si="14"/>
        <v>1.1.0.q</v>
      </c>
      <c r="B32" s="83"/>
      <c r="C32" s="84"/>
      <c r="D32" s="85" t="s">
        <v>15</v>
      </c>
      <c r="E32" s="86"/>
      <c r="F32" s="87"/>
      <c r="G32" s="5"/>
      <c r="H32">
        <f t="shared" si="12"/>
        <v>1</v>
      </c>
      <c r="I32" t="str">
        <f t="shared" si="15"/>
        <v>.</v>
      </c>
      <c r="J32">
        <f t="shared" si="12"/>
        <v>1</v>
      </c>
      <c r="K32" t="str">
        <f t="shared" si="15"/>
        <v>.</v>
      </c>
      <c r="L32">
        <f t="shared" si="17"/>
        <v>0</v>
      </c>
      <c r="M32" t="str">
        <f t="shared" si="5"/>
        <v/>
      </c>
      <c r="O32" t="str">
        <f t="shared" si="6"/>
        <v>.</v>
      </c>
      <c r="P32" t="s">
        <v>59</v>
      </c>
      <c r="Q32" t="str">
        <f t="shared" si="3"/>
        <v/>
      </c>
      <c r="S32" s="6" t="s">
        <v>2</v>
      </c>
    </row>
    <row r="33" spans="1:20" ht="18" hidden="1" x14ac:dyDescent="0.25">
      <c r="A33" s="82" t="str">
        <f t="shared" si="14"/>
        <v>1.1.0.r</v>
      </c>
      <c r="B33" s="83"/>
      <c r="C33" s="84"/>
      <c r="D33" s="85" t="s">
        <v>26</v>
      </c>
      <c r="E33" s="86"/>
      <c r="F33" s="87"/>
      <c r="G33" s="5"/>
      <c r="H33">
        <f t="shared" si="12"/>
        <v>1</v>
      </c>
      <c r="I33" t="str">
        <f t="shared" si="15"/>
        <v>.</v>
      </c>
      <c r="J33">
        <f t="shared" si="12"/>
        <v>1</v>
      </c>
      <c r="K33" t="str">
        <f t="shared" si="15"/>
        <v>.</v>
      </c>
      <c r="L33">
        <f t="shared" si="17"/>
        <v>0</v>
      </c>
      <c r="M33" t="str">
        <f t="shared" si="5"/>
        <v/>
      </c>
      <c r="O33" t="str">
        <f t="shared" si="6"/>
        <v>.</v>
      </c>
      <c r="P33" t="s">
        <v>60</v>
      </c>
      <c r="Q33" t="str">
        <f t="shared" si="3"/>
        <v/>
      </c>
      <c r="S33" s="6" t="s">
        <v>2</v>
      </c>
    </row>
    <row r="34" spans="1:20" ht="18" hidden="1" x14ac:dyDescent="0.25">
      <c r="A34" s="82" t="str">
        <f t="shared" si="14"/>
        <v>1.1.0.s</v>
      </c>
      <c r="B34" s="83"/>
      <c r="C34" s="84"/>
      <c r="D34" s="85" t="s">
        <v>61</v>
      </c>
      <c r="E34" s="86"/>
      <c r="F34" s="87"/>
      <c r="G34" s="5"/>
      <c r="H34">
        <f t="shared" ref="H34:L49" si="18">H33</f>
        <v>1</v>
      </c>
      <c r="I34" t="str">
        <f t="shared" si="15"/>
        <v>.</v>
      </c>
      <c r="J34">
        <f t="shared" si="18"/>
        <v>1</v>
      </c>
      <c r="K34" t="str">
        <f t="shared" si="15"/>
        <v>.</v>
      </c>
      <c r="L34">
        <f t="shared" si="17"/>
        <v>0</v>
      </c>
      <c r="M34" t="str">
        <f t="shared" si="5"/>
        <v/>
      </c>
      <c r="O34" t="str">
        <f t="shared" si="6"/>
        <v>.</v>
      </c>
      <c r="P34" t="s">
        <v>62</v>
      </c>
      <c r="Q34" t="str">
        <f t="shared" si="3"/>
        <v/>
      </c>
      <c r="S34" s="6" t="s">
        <v>2</v>
      </c>
    </row>
    <row r="35" spans="1:20" ht="18" hidden="1" x14ac:dyDescent="0.25">
      <c r="A35" s="82" t="str">
        <f t="shared" si="14"/>
        <v>1.1.0.t</v>
      </c>
      <c r="B35" s="83"/>
      <c r="C35" s="84"/>
      <c r="D35" s="85" t="s">
        <v>26</v>
      </c>
      <c r="E35" s="86"/>
      <c r="F35" s="87"/>
      <c r="G35" s="5"/>
      <c r="H35">
        <f t="shared" si="18"/>
        <v>1</v>
      </c>
      <c r="I35" t="str">
        <f t="shared" ref="I35:K66" si="19">IF(ISBLANK(J35),"",".")</f>
        <v>.</v>
      </c>
      <c r="J35">
        <f t="shared" si="18"/>
        <v>1</v>
      </c>
      <c r="K35" t="str">
        <f t="shared" si="19"/>
        <v>.</v>
      </c>
      <c r="L35">
        <f t="shared" si="17"/>
        <v>0</v>
      </c>
      <c r="M35" t="str">
        <f t="shared" si="5"/>
        <v/>
      </c>
      <c r="O35" t="str">
        <f t="shared" si="6"/>
        <v>.</v>
      </c>
      <c r="P35" t="s">
        <v>63</v>
      </c>
      <c r="Q35" t="str">
        <f t="shared" si="3"/>
        <v/>
      </c>
      <c r="S35" s="6" t="s">
        <v>2</v>
      </c>
    </row>
    <row r="36" spans="1:20" ht="18" hidden="1" x14ac:dyDescent="0.25">
      <c r="A36" s="82" t="str">
        <f t="shared" si="14"/>
        <v>1.1.0.u</v>
      </c>
      <c r="B36" s="83"/>
      <c r="C36" s="84"/>
      <c r="D36" s="85" t="s">
        <v>26</v>
      </c>
      <c r="E36" s="86"/>
      <c r="F36" s="87"/>
      <c r="G36" s="5"/>
      <c r="H36">
        <f t="shared" si="18"/>
        <v>1</v>
      </c>
      <c r="I36" t="str">
        <f t="shared" si="19"/>
        <v>.</v>
      </c>
      <c r="J36">
        <f t="shared" si="18"/>
        <v>1</v>
      </c>
      <c r="K36" t="str">
        <f t="shared" si="19"/>
        <v>.</v>
      </c>
      <c r="L36">
        <f t="shared" si="17"/>
        <v>0</v>
      </c>
      <c r="M36" t="str">
        <f t="shared" si="5"/>
        <v/>
      </c>
      <c r="O36" t="str">
        <f t="shared" si="6"/>
        <v>.</v>
      </c>
      <c r="P36" t="s">
        <v>64</v>
      </c>
      <c r="Q36" t="str">
        <f t="shared" si="3"/>
        <v/>
      </c>
      <c r="S36" s="6" t="s">
        <v>2</v>
      </c>
    </row>
    <row r="37" spans="1:20" ht="18" hidden="1" x14ac:dyDescent="0.25">
      <c r="A37" s="82" t="str">
        <f t="shared" si="14"/>
        <v>1.1.0.v</v>
      </c>
      <c r="B37" s="83" t="s">
        <v>50</v>
      </c>
      <c r="C37" s="84" t="s">
        <v>65</v>
      </c>
      <c r="D37" s="85" t="s">
        <v>61</v>
      </c>
      <c r="E37" s="86"/>
      <c r="F37" s="87"/>
      <c r="G37" s="5"/>
      <c r="H37">
        <f t="shared" si="18"/>
        <v>1</v>
      </c>
      <c r="I37" t="str">
        <f t="shared" si="19"/>
        <v>.</v>
      </c>
      <c r="J37">
        <f t="shared" si="18"/>
        <v>1</v>
      </c>
      <c r="K37" t="str">
        <f t="shared" si="19"/>
        <v>.</v>
      </c>
      <c r="L37">
        <f t="shared" si="17"/>
        <v>0</v>
      </c>
      <c r="M37" t="str">
        <f t="shared" si="5"/>
        <v/>
      </c>
      <c r="O37" t="str">
        <f t="shared" si="6"/>
        <v>.</v>
      </c>
      <c r="P37" t="s">
        <v>66</v>
      </c>
      <c r="Q37" t="str">
        <f t="shared" si="3"/>
        <v/>
      </c>
      <c r="S37" s="6" t="s">
        <v>2</v>
      </c>
    </row>
    <row r="38" spans="1:20" ht="24.75" hidden="1" customHeight="1" thickBot="1" x14ac:dyDescent="0.3">
      <c r="A38" s="44" t="str">
        <f t="shared" si="14"/>
        <v>1.1.0.w</v>
      </c>
      <c r="B38" s="94" t="s">
        <v>67</v>
      </c>
      <c r="C38" s="84" t="s">
        <v>68</v>
      </c>
      <c r="D38" s="47" t="s">
        <v>26</v>
      </c>
      <c r="E38" s="95"/>
      <c r="F38" s="96"/>
      <c r="G38" s="5"/>
      <c r="H38">
        <f t="shared" si="18"/>
        <v>1</v>
      </c>
      <c r="I38" t="str">
        <f t="shared" si="19"/>
        <v>.</v>
      </c>
      <c r="J38">
        <f t="shared" si="18"/>
        <v>1</v>
      </c>
      <c r="K38" t="str">
        <f t="shared" si="19"/>
        <v>.</v>
      </c>
      <c r="L38">
        <f t="shared" si="17"/>
        <v>0</v>
      </c>
      <c r="M38" t="str">
        <f t="shared" si="5"/>
        <v/>
      </c>
      <c r="O38" t="str">
        <f t="shared" si="6"/>
        <v>.</v>
      </c>
      <c r="P38" t="s">
        <v>69</v>
      </c>
      <c r="Q38" t="str">
        <f t="shared" si="3"/>
        <v/>
      </c>
      <c r="S38" s="6" t="s">
        <v>2</v>
      </c>
    </row>
    <row r="39" spans="1:20" ht="9.9499999999999993" hidden="1" customHeight="1" x14ac:dyDescent="0.25">
      <c r="A39" s="50"/>
      <c r="B39" s="22"/>
      <c r="C39" s="22"/>
      <c r="D39" s="51"/>
      <c r="E39" s="52"/>
      <c r="F39" s="53"/>
      <c r="G39" s="5"/>
      <c r="H39">
        <f t="shared" si="18"/>
        <v>1</v>
      </c>
      <c r="I39" t="str">
        <f t="shared" si="19"/>
        <v>.</v>
      </c>
      <c r="J39">
        <f t="shared" si="18"/>
        <v>1</v>
      </c>
      <c r="K39" t="str">
        <f t="shared" si="19"/>
        <v>.</v>
      </c>
      <c r="L39">
        <f>L38</f>
        <v>0</v>
      </c>
      <c r="M39" t="str">
        <f t="shared" si="5"/>
        <v/>
      </c>
      <c r="O39" t="str">
        <f t="shared" si="6"/>
        <v/>
      </c>
      <c r="Q39" t="str">
        <f t="shared" si="3"/>
        <v/>
      </c>
      <c r="S39" s="6" t="s">
        <v>2</v>
      </c>
    </row>
    <row r="40" spans="1:20" ht="9.9499999999999993" hidden="1" customHeight="1" thickBot="1" x14ac:dyDescent="0.3">
      <c r="A40" s="50"/>
      <c r="B40" s="22"/>
      <c r="C40" s="97"/>
      <c r="D40" s="51"/>
      <c r="E40" s="52"/>
      <c r="F40" s="53"/>
      <c r="G40" s="5"/>
      <c r="H40">
        <f>H38</f>
        <v>1</v>
      </c>
      <c r="I40" t="str">
        <f t="shared" si="19"/>
        <v>.</v>
      </c>
      <c r="J40">
        <f>J38</f>
        <v>1</v>
      </c>
      <c r="K40" t="str">
        <f t="shared" si="19"/>
        <v>.</v>
      </c>
      <c r="L40">
        <f>L38</f>
        <v>0</v>
      </c>
      <c r="M40" t="str">
        <f t="shared" si="5"/>
        <v/>
      </c>
      <c r="O40" t="str">
        <f t="shared" si="6"/>
        <v/>
      </c>
      <c r="Q40" t="str">
        <f t="shared" si="3"/>
        <v/>
      </c>
      <c r="S40" s="6" t="s">
        <v>2</v>
      </c>
    </row>
    <row r="41" spans="1:20" ht="49.5" hidden="1" customHeight="1" x14ac:dyDescent="0.25">
      <c r="A41" s="98" t="str">
        <f>CONCATENATE(H41,I41,J41,K41,L41,M41,N41,O41,P41,Q41)</f>
        <v>1.1.1</v>
      </c>
      <c r="B41" s="99" t="s">
        <v>10</v>
      </c>
      <c r="C41" s="100" t="str">
        <f>CONCATENATE(Q41,S41,T41)</f>
        <v xml:space="preserve"> Dokovací stanice</v>
      </c>
      <c r="D41" s="100"/>
      <c r="E41" s="101" t="s">
        <v>16</v>
      </c>
      <c r="F41" s="102"/>
      <c r="G41" s="5"/>
      <c r="H41">
        <f>H39</f>
        <v>1</v>
      </c>
      <c r="I41" t="str">
        <f t="shared" si="19"/>
        <v>.</v>
      </c>
      <c r="J41">
        <f>J39</f>
        <v>1</v>
      </c>
      <c r="K41" t="str">
        <f t="shared" si="19"/>
        <v>.</v>
      </c>
      <c r="L41" s="20">
        <f>L39+1</f>
        <v>1</v>
      </c>
      <c r="M41" t="str">
        <f t="shared" si="5"/>
        <v/>
      </c>
      <c r="O41" t="str">
        <f t="shared" si="6"/>
        <v/>
      </c>
      <c r="Q41" t="str">
        <f t="shared" si="3"/>
        <v/>
      </c>
      <c r="S41" s="6" t="s">
        <v>2</v>
      </c>
      <c r="T41" s="20" t="s">
        <v>70</v>
      </c>
    </row>
    <row r="42" spans="1:20" ht="16.5" hidden="1" customHeight="1" x14ac:dyDescent="0.25">
      <c r="A42" s="103"/>
      <c r="B42" s="104" t="s">
        <v>71</v>
      </c>
      <c r="C42" s="105" t="s">
        <v>72</v>
      </c>
      <c r="D42" s="105"/>
      <c r="E42" s="106" t="s">
        <v>73</v>
      </c>
      <c r="F42" s="107"/>
      <c r="G42" s="5"/>
      <c r="H42">
        <f t="shared" si="18"/>
        <v>1</v>
      </c>
      <c r="I42" t="str">
        <f t="shared" si="19"/>
        <v>.</v>
      </c>
      <c r="J42">
        <f t="shared" si="18"/>
        <v>1</v>
      </c>
      <c r="K42" t="str">
        <f t="shared" si="19"/>
        <v>.</v>
      </c>
      <c r="L42">
        <f t="shared" si="18"/>
        <v>1</v>
      </c>
      <c r="M42" t="str">
        <f t="shared" si="5"/>
        <v/>
      </c>
      <c r="O42" t="str">
        <f t="shared" si="6"/>
        <v/>
      </c>
      <c r="Q42" t="str">
        <f t="shared" si="3"/>
        <v/>
      </c>
      <c r="S42" s="6" t="s">
        <v>2</v>
      </c>
    </row>
    <row r="43" spans="1:20" ht="36" hidden="1" customHeight="1" x14ac:dyDescent="0.25">
      <c r="A43" s="103"/>
      <c r="B43" s="104"/>
      <c r="C43" s="105"/>
      <c r="D43" s="105"/>
      <c r="E43" s="108"/>
      <c r="F43" s="109"/>
      <c r="G43" s="42"/>
      <c r="H43">
        <f t="shared" si="18"/>
        <v>1</v>
      </c>
      <c r="I43" t="str">
        <f t="shared" si="19"/>
        <v>.</v>
      </c>
      <c r="J43">
        <f t="shared" si="18"/>
        <v>1</v>
      </c>
      <c r="K43" t="str">
        <f t="shared" si="19"/>
        <v>.</v>
      </c>
      <c r="L43">
        <f t="shared" si="18"/>
        <v>1</v>
      </c>
      <c r="M43" t="str">
        <f t="shared" si="5"/>
        <v/>
      </c>
      <c r="O43" t="str">
        <f t="shared" si="6"/>
        <v/>
      </c>
      <c r="Q43" t="str">
        <f t="shared" si="3"/>
        <v/>
      </c>
      <c r="S43" s="6" t="s">
        <v>2</v>
      </c>
    </row>
    <row r="44" spans="1:20" ht="27.75" hidden="1" customHeight="1" x14ac:dyDescent="0.25">
      <c r="A44" s="70" t="str">
        <f t="shared" ref="A44:A51" si="20">CONCATENATE(H44,I44,J44,K44,L44,M44,N44,O44,P44,Q44)</f>
        <v>1.1.1.a</v>
      </c>
      <c r="B44" s="71" t="s">
        <v>19</v>
      </c>
      <c r="C44" s="72" t="s">
        <v>74</v>
      </c>
      <c r="D44" s="72"/>
      <c r="E44" s="72"/>
      <c r="F44" s="73"/>
      <c r="G44" s="5"/>
      <c r="H44">
        <f t="shared" si="18"/>
        <v>1</v>
      </c>
      <c r="I44" t="str">
        <f t="shared" si="19"/>
        <v>.</v>
      </c>
      <c r="J44">
        <f t="shared" si="18"/>
        <v>1</v>
      </c>
      <c r="K44" t="str">
        <f t="shared" si="19"/>
        <v>.</v>
      </c>
      <c r="L44">
        <f t="shared" si="18"/>
        <v>1</v>
      </c>
      <c r="M44" t="str">
        <f t="shared" si="5"/>
        <v/>
      </c>
      <c r="O44" t="str">
        <f t="shared" si="6"/>
        <v>.</v>
      </c>
      <c r="P44" t="s">
        <v>21</v>
      </c>
      <c r="Q44" t="str">
        <f t="shared" si="3"/>
        <v/>
      </c>
      <c r="S44" s="6" t="s">
        <v>2</v>
      </c>
    </row>
    <row r="45" spans="1:20" s="43" customFormat="1" ht="24.75" hidden="1" customHeight="1" x14ac:dyDescent="0.25">
      <c r="A45" s="70" t="str">
        <f t="shared" si="20"/>
        <v>1.1.1.b</v>
      </c>
      <c r="B45" s="74" t="str">
        <f>CONCATENATE("Cena Kč bez DPH za jednu položku ¨",T41,"¨ (Jednotková cena zboží - bude použita pro objednávky dílčích plnění")</f>
        <v>Cena Kč bez DPH za jednu položku ¨Dokovací stanice¨ (Jednotková cena zboží - bude použita pro objednávky dílčích plnění</v>
      </c>
      <c r="C45" s="74"/>
      <c r="D45" s="74"/>
      <c r="E45" s="75"/>
      <c r="F45" s="76"/>
      <c r="G45" s="42"/>
      <c r="H45">
        <f>H43</f>
        <v>1</v>
      </c>
      <c r="I45" t="str">
        <f t="shared" si="19"/>
        <v>.</v>
      </c>
      <c r="J45">
        <f>J43</f>
        <v>1</v>
      </c>
      <c r="K45" t="str">
        <f t="shared" si="19"/>
        <v>.</v>
      </c>
      <c r="L45">
        <f t="shared" si="18"/>
        <v>1</v>
      </c>
      <c r="M45" t="str">
        <f t="shared" si="5"/>
        <v/>
      </c>
      <c r="N45"/>
      <c r="O45" t="str">
        <f t="shared" si="6"/>
        <v>.</v>
      </c>
      <c r="P45" t="s">
        <v>22</v>
      </c>
      <c r="Q45" t="str">
        <f t="shared" si="3"/>
        <v/>
      </c>
      <c r="R45" s="6"/>
      <c r="S45" s="6" t="s">
        <v>2</v>
      </c>
    </row>
    <row r="46" spans="1:20" ht="26.25" hidden="1" customHeight="1" thickBot="1" x14ac:dyDescent="0.3">
      <c r="A46" s="77" t="str">
        <f t="shared" si="20"/>
        <v>1.1.1.c</v>
      </c>
      <c r="B46" s="78" t="str">
        <f>CONCATENATE("Celková cena Kč bez DPH za všechny kusy - ",C44," ks ¨",T41,"¨ (řádek ", A44," krát řádek ",A45,")")</f>
        <v>Celková cena Kč bez DPH za všechny kusy - 10 ks ¨Dokovací stanice¨ (řádek 1.1.1.a krát řádek 1.1.1.b)</v>
      </c>
      <c r="C46" s="78"/>
      <c r="D46" s="78"/>
      <c r="E46" s="79"/>
      <c r="F46" s="80"/>
      <c r="G46" s="81"/>
      <c r="H46">
        <f t="shared" ref="H46:H47" si="21">H45</f>
        <v>1</v>
      </c>
      <c r="I46" t="str">
        <f t="shared" si="19"/>
        <v>.</v>
      </c>
      <c r="J46">
        <f t="shared" ref="J46:J47" si="22">J45</f>
        <v>1</v>
      </c>
      <c r="K46" t="str">
        <f t="shared" si="19"/>
        <v>.</v>
      </c>
      <c r="L46">
        <f t="shared" si="18"/>
        <v>1</v>
      </c>
      <c r="M46" t="str">
        <f t="shared" si="5"/>
        <v/>
      </c>
      <c r="O46" t="str">
        <f t="shared" si="6"/>
        <v>.</v>
      </c>
      <c r="P46" t="s">
        <v>23</v>
      </c>
      <c r="Q46" t="str">
        <f t="shared" si="3"/>
        <v/>
      </c>
      <c r="S46" s="6" t="s">
        <v>2</v>
      </c>
    </row>
    <row r="47" spans="1:20" ht="18" hidden="1" x14ac:dyDescent="0.25">
      <c r="A47" s="110" t="str">
        <f t="shared" si="20"/>
        <v>1.1.1.d</v>
      </c>
      <c r="B47" s="111" t="s">
        <v>75</v>
      </c>
      <c r="C47" s="112" t="s">
        <v>65</v>
      </c>
      <c r="D47" s="113" t="s">
        <v>26</v>
      </c>
      <c r="E47" s="114"/>
      <c r="F47" s="115"/>
      <c r="G47" s="5"/>
      <c r="H47">
        <f t="shared" si="21"/>
        <v>1</v>
      </c>
      <c r="I47" t="str">
        <f t="shared" si="19"/>
        <v>.</v>
      </c>
      <c r="J47">
        <f t="shared" si="22"/>
        <v>1</v>
      </c>
      <c r="K47" t="str">
        <f t="shared" si="19"/>
        <v>.</v>
      </c>
      <c r="L47">
        <f>L46</f>
        <v>1</v>
      </c>
      <c r="M47" t="str">
        <f t="shared" si="5"/>
        <v/>
      </c>
      <c r="O47" t="str">
        <f t="shared" si="6"/>
        <v>.</v>
      </c>
      <c r="P47" t="s">
        <v>27</v>
      </c>
      <c r="Q47" t="str">
        <f t="shared" si="3"/>
        <v/>
      </c>
      <c r="S47" s="6" t="s">
        <v>2</v>
      </c>
    </row>
    <row r="48" spans="1:20" ht="18" hidden="1" x14ac:dyDescent="0.25">
      <c r="A48" s="82" t="str">
        <f t="shared" si="20"/>
        <v>1.1.1.e</v>
      </c>
      <c r="B48" s="93" t="s">
        <v>76</v>
      </c>
      <c r="C48" s="84" t="s">
        <v>77</v>
      </c>
      <c r="D48" s="85" t="s">
        <v>26</v>
      </c>
      <c r="E48" s="116"/>
      <c r="F48" s="117"/>
      <c r="G48" s="5"/>
      <c r="H48">
        <f t="shared" si="18"/>
        <v>1</v>
      </c>
      <c r="I48" t="str">
        <f t="shared" si="19"/>
        <v>.</v>
      </c>
      <c r="J48">
        <f t="shared" si="18"/>
        <v>1</v>
      </c>
      <c r="K48" t="str">
        <f t="shared" si="19"/>
        <v>.</v>
      </c>
      <c r="L48">
        <f t="shared" si="18"/>
        <v>1</v>
      </c>
      <c r="M48" t="str">
        <f t="shared" si="5"/>
        <v/>
      </c>
      <c r="O48" t="str">
        <f t="shared" si="6"/>
        <v>.</v>
      </c>
      <c r="P48" t="s">
        <v>31</v>
      </c>
      <c r="Q48" t="str">
        <f t="shared" si="3"/>
        <v/>
      </c>
      <c r="S48" s="6" t="s">
        <v>2</v>
      </c>
    </row>
    <row r="49" spans="1:20" ht="18" hidden="1" x14ac:dyDescent="0.25">
      <c r="A49" s="82" t="str">
        <f t="shared" si="20"/>
        <v>1.1.1.f</v>
      </c>
      <c r="B49" s="93" t="s">
        <v>78</v>
      </c>
      <c r="C49" s="84" t="s">
        <v>79</v>
      </c>
      <c r="D49" s="85" t="s">
        <v>26</v>
      </c>
      <c r="E49" s="116"/>
      <c r="F49" s="117"/>
      <c r="G49" s="5"/>
      <c r="H49">
        <f t="shared" si="18"/>
        <v>1</v>
      </c>
      <c r="I49" t="str">
        <f t="shared" si="19"/>
        <v>.</v>
      </c>
      <c r="J49">
        <f t="shared" si="18"/>
        <v>1</v>
      </c>
      <c r="K49" t="str">
        <f t="shared" si="19"/>
        <v>.</v>
      </c>
      <c r="L49">
        <f t="shared" si="18"/>
        <v>1</v>
      </c>
      <c r="M49" t="str">
        <f t="shared" si="5"/>
        <v/>
      </c>
      <c r="O49" t="str">
        <f t="shared" si="6"/>
        <v>.</v>
      </c>
      <c r="P49" t="s">
        <v>34</v>
      </c>
      <c r="Q49" t="str">
        <f t="shared" si="3"/>
        <v/>
      </c>
      <c r="S49" s="6" t="s">
        <v>2</v>
      </c>
    </row>
    <row r="50" spans="1:20" ht="18" hidden="1" x14ac:dyDescent="0.25">
      <c r="A50" s="82" t="str">
        <f t="shared" si="20"/>
        <v>1.1.1.g</v>
      </c>
      <c r="B50" s="93" t="s">
        <v>80</v>
      </c>
      <c r="C50" s="84" t="s">
        <v>81</v>
      </c>
      <c r="D50" s="85" t="s">
        <v>26</v>
      </c>
      <c r="E50" s="116"/>
      <c r="F50" s="117"/>
      <c r="G50" s="5"/>
      <c r="H50">
        <f t="shared" ref="H50:L51" si="23">H49</f>
        <v>1</v>
      </c>
      <c r="I50" t="str">
        <f t="shared" si="19"/>
        <v>.</v>
      </c>
      <c r="J50">
        <f t="shared" si="23"/>
        <v>1</v>
      </c>
      <c r="K50" t="str">
        <f t="shared" si="19"/>
        <v>.</v>
      </c>
      <c r="L50">
        <f t="shared" si="23"/>
        <v>1</v>
      </c>
      <c r="M50" t="str">
        <f t="shared" si="5"/>
        <v/>
      </c>
      <c r="O50" t="str">
        <f t="shared" si="6"/>
        <v>.</v>
      </c>
      <c r="P50" t="s">
        <v>38</v>
      </c>
      <c r="Q50" t="str">
        <f t="shared" si="3"/>
        <v/>
      </c>
      <c r="S50" s="6" t="s">
        <v>2</v>
      </c>
    </row>
    <row r="51" spans="1:20" ht="28.5" thickBot="1" x14ac:dyDescent="0.3">
      <c r="A51" s="82" t="str">
        <f t="shared" si="20"/>
        <v>1.1.1.h</v>
      </c>
      <c r="B51" s="94" t="s">
        <v>67</v>
      </c>
      <c r="C51" s="84" t="s">
        <v>68</v>
      </c>
      <c r="D51" s="47" t="s">
        <v>26</v>
      </c>
      <c r="E51" s="118"/>
      <c r="F51" s="119"/>
      <c r="G51" s="5"/>
      <c r="H51">
        <f t="shared" si="23"/>
        <v>1</v>
      </c>
      <c r="I51" t="str">
        <f t="shared" si="19"/>
        <v>.</v>
      </c>
      <c r="J51">
        <f t="shared" si="23"/>
        <v>1</v>
      </c>
      <c r="K51" t="str">
        <f t="shared" si="19"/>
        <v>.</v>
      </c>
      <c r="L51">
        <f t="shared" si="23"/>
        <v>1</v>
      </c>
      <c r="M51" t="str">
        <f t="shared" si="5"/>
        <v/>
      </c>
      <c r="O51" t="str">
        <f t="shared" si="6"/>
        <v>.</v>
      </c>
      <c r="P51" t="s">
        <v>41</v>
      </c>
      <c r="Q51" t="str">
        <f t="shared" si="3"/>
        <v/>
      </c>
      <c r="S51" s="6" t="s">
        <v>2</v>
      </c>
    </row>
    <row r="52" spans="1:20" ht="9.9499999999999993" customHeight="1" x14ac:dyDescent="0.25">
      <c r="A52" s="50"/>
      <c r="B52" s="22"/>
      <c r="C52" s="22"/>
      <c r="D52" s="51"/>
      <c r="E52" s="52"/>
      <c r="F52" s="53"/>
      <c r="G52" s="5"/>
      <c r="H52">
        <f>H50</f>
        <v>1</v>
      </c>
      <c r="I52" t="str">
        <f t="shared" si="19"/>
        <v>.</v>
      </c>
      <c r="J52">
        <f>J50</f>
        <v>1</v>
      </c>
      <c r="K52" t="str">
        <f t="shared" si="19"/>
        <v>.</v>
      </c>
      <c r="L52">
        <f>L50</f>
        <v>1</v>
      </c>
      <c r="M52" t="str">
        <f t="shared" si="5"/>
        <v/>
      </c>
      <c r="O52" t="str">
        <f t="shared" si="6"/>
        <v/>
      </c>
      <c r="Q52" t="str">
        <f t="shared" si="3"/>
        <v/>
      </c>
      <c r="S52" s="6" t="s">
        <v>2</v>
      </c>
    </row>
    <row r="53" spans="1:20" ht="49.5" hidden="1" customHeight="1" x14ac:dyDescent="0.25">
      <c r="A53" s="98" t="str">
        <f>CONCATENATE(H53,I53,J53,K53,L53,M53,N53,O53,P53,Q53)</f>
        <v>1.1.2</v>
      </c>
      <c r="B53" s="99" t="s">
        <v>10</v>
      </c>
      <c r="C53" s="100" t="str">
        <f>CONCATENATE(Q53,S53,T53)</f>
        <v xml:space="preserve"> SW licence pro OS</v>
      </c>
      <c r="D53" s="100"/>
      <c r="E53" s="101" t="s">
        <v>16</v>
      </c>
      <c r="F53" s="102"/>
      <c r="G53" s="5"/>
      <c r="H53">
        <f>H15</f>
        <v>1</v>
      </c>
      <c r="I53" t="str">
        <f t="shared" si="19"/>
        <v>.</v>
      </c>
      <c r="J53">
        <f t="shared" ref="J53:J54" si="24">J52</f>
        <v>1</v>
      </c>
      <c r="K53" t="str">
        <f t="shared" si="19"/>
        <v>.</v>
      </c>
      <c r="L53" s="20">
        <f>L52+1</f>
        <v>2</v>
      </c>
      <c r="M53" t="str">
        <f t="shared" si="5"/>
        <v/>
      </c>
      <c r="O53" t="str">
        <f t="shared" si="6"/>
        <v/>
      </c>
      <c r="Q53" t="str">
        <f t="shared" si="3"/>
        <v/>
      </c>
      <c r="S53" s="6" t="s">
        <v>2</v>
      </c>
      <c r="T53" s="20" t="s">
        <v>82</v>
      </c>
    </row>
    <row r="54" spans="1:20" ht="26.25" hidden="1" customHeight="1" x14ac:dyDescent="0.25">
      <c r="A54" s="34"/>
      <c r="B54" s="35" t="s">
        <v>12</v>
      </c>
      <c r="C54" s="105" t="s">
        <v>83</v>
      </c>
      <c r="D54" s="105"/>
      <c r="E54" s="62" t="s">
        <v>18</v>
      </c>
      <c r="F54" s="63"/>
      <c r="G54" s="5"/>
      <c r="H54">
        <f t="shared" ref="H54" si="25">H53</f>
        <v>1</v>
      </c>
      <c r="I54" t="str">
        <f t="shared" si="19"/>
        <v>.</v>
      </c>
      <c r="J54">
        <f t="shared" si="24"/>
        <v>1</v>
      </c>
      <c r="K54" t="str">
        <f t="shared" si="19"/>
        <v>.</v>
      </c>
      <c r="L54">
        <f t="shared" ref="L54:L62" si="26">L53</f>
        <v>2</v>
      </c>
      <c r="M54" t="str">
        <f t="shared" si="5"/>
        <v/>
      </c>
      <c r="O54" t="str">
        <f t="shared" si="6"/>
        <v/>
      </c>
      <c r="Q54" t="str">
        <f t="shared" si="3"/>
        <v/>
      </c>
      <c r="S54" s="6" t="s">
        <v>2</v>
      </c>
    </row>
    <row r="55" spans="1:20" ht="36" hidden="1" customHeight="1" x14ac:dyDescent="0.25">
      <c r="A55" s="34"/>
      <c r="B55" s="35"/>
      <c r="C55" s="105"/>
      <c r="D55" s="105"/>
      <c r="E55" s="108"/>
      <c r="F55" s="109"/>
      <c r="G55" s="5" t="s">
        <v>84</v>
      </c>
      <c r="H55">
        <f>H54</f>
        <v>1</v>
      </c>
      <c r="I55" t="str">
        <f t="shared" si="19"/>
        <v>.</v>
      </c>
      <c r="J55">
        <f>J54</f>
        <v>1</v>
      </c>
      <c r="K55" t="str">
        <f t="shared" si="19"/>
        <v>.</v>
      </c>
      <c r="L55">
        <f t="shared" si="26"/>
        <v>2</v>
      </c>
      <c r="M55" t="str">
        <f t="shared" si="5"/>
        <v/>
      </c>
      <c r="O55" t="str">
        <f t="shared" si="6"/>
        <v/>
      </c>
      <c r="Q55" t="str">
        <f t="shared" si="3"/>
        <v/>
      </c>
      <c r="S55" s="6" t="s">
        <v>2</v>
      </c>
    </row>
    <row r="56" spans="1:20" ht="27.75" hidden="1" customHeight="1" x14ac:dyDescent="0.25">
      <c r="A56" s="70" t="str">
        <f t="shared" ref="A56:A62" si="27">CONCATENATE(H56,I56,J56,K56,L56,M56,N56,O56,P56,Q56)</f>
        <v>1.1.2.a</v>
      </c>
      <c r="B56" s="71" t="s">
        <v>19</v>
      </c>
      <c r="C56" s="72" t="s">
        <v>85</v>
      </c>
      <c r="D56" s="72"/>
      <c r="E56" s="72"/>
      <c r="F56" s="73"/>
      <c r="G56" s="5"/>
      <c r="H56">
        <f t="shared" ref="H56" si="28">H55</f>
        <v>1</v>
      </c>
      <c r="I56" t="str">
        <f t="shared" si="19"/>
        <v>.</v>
      </c>
      <c r="J56">
        <f t="shared" ref="J56" si="29">J55</f>
        <v>1</v>
      </c>
      <c r="K56" t="str">
        <f t="shared" si="19"/>
        <v>.</v>
      </c>
      <c r="L56">
        <f t="shared" si="26"/>
        <v>2</v>
      </c>
      <c r="M56" t="str">
        <f t="shared" si="5"/>
        <v/>
      </c>
      <c r="O56" t="str">
        <f t="shared" si="6"/>
        <v>.</v>
      </c>
      <c r="P56" t="s">
        <v>21</v>
      </c>
      <c r="Q56" t="str">
        <f t="shared" si="3"/>
        <v/>
      </c>
      <c r="S56" s="6" t="s">
        <v>2</v>
      </c>
    </row>
    <row r="57" spans="1:20" s="43" customFormat="1" ht="24.75" hidden="1" customHeight="1" x14ac:dyDescent="0.25">
      <c r="A57" s="70" t="str">
        <f t="shared" si="27"/>
        <v>1.1.2.b</v>
      </c>
      <c r="B57" s="74" t="str">
        <f>CONCATENATE("Cena Kč bez DPH za jednu položku ¨",T53,"¨ (Jednotková cena zboží - bude použita pro objednávky dílčích plnění")</f>
        <v>Cena Kč bez DPH za jednu položku ¨SW licence pro OS¨ (Jednotková cena zboží - bude použita pro objednávky dílčích plnění</v>
      </c>
      <c r="C57" s="74"/>
      <c r="D57" s="74"/>
      <c r="E57" s="75"/>
      <c r="F57" s="76"/>
      <c r="G57" s="42"/>
      <c r="H57">
        <f>H55</f>
        <v>1</v>
      </c>
      <c r="I57" t="str">
        <f t="shared" si="19"/>
        <v>.</v>
      </c>
      <c r="J57">
        <f>J55</f>
        <v>1</v>
      </c>
      <c r="K57" t="str">
        <f t="shared" si="19"/>
        <v>.</v>
      </c>
      <c r="L57">
        <f t="shared" si="26"/>
        <v>2</v>
      </c>
      <c r="M57" t="str">
        <f t="shared" si="5"/>
        <v/>
      </c>
      <c r="N57"/>
      <c r="O57" t="str">
        <f t="shared" si="6"/>
        <v>.</v>
      </c>
      <c r="P57" t="s">
        <v>22</v>
      </c>
      <c r="Q57" t="str">
        <f t="shared" si="3"/>
        <v/>
      </c>
      <c r="R57" s="6"/>
      <c r="S57" s="6" t="s">
        <v>2</v>
      </c>
    </row>
    <row r="58" spans="1:20" ht="26.25" hidden="1" customHeight="1" thickBot="1" x14ac:dyDescent="0.3">
      <c r="A58" s="77" t="str">
        <f t="shared" si="27"/>
        <v>1.1.2.c</v>
      </c>
      <c r="B58" s="78" t="str">
        <f>CONCATENATE("Celková cena Kč bez DPH za všechny kusy - ",C56," ks ¨",T53,"¨ (řádek ", A56," krát řádek ",A57,")")</f>
        <v>Celková cena Kč bez DPH za všechny kusy - 7 ks ¨SW licence pro OS¨ (řádek 1.1.2.a krát řádek 1.1.2.b)</v>
      </c>
      <c r="C58" s="78"/>
      <c r="D58" s="78"/>
      <c r="E58" s="79"/>
      <c r="F58" s="80"/>
      <c r="G58" s="81"/>
      <c r="H58">
        <f t="shared" ref="H58:J62" si="30">H57</f>
        <v>1</v>
      </c>
      <c r="I58" t="str">
        <f t="shared" si="19"/>
        <v>.</v>
      </c>
      <c r="J58">
        <f t="shared" ref="J58:J59" si="31">J57</f>
        <v>1</v>
      </c>
      <c r="K58" t="str">
        <f t="shared" si="19"/>
        <v>.</v>
      </c>
      <c r="L58">
        <f t="shared" si="26"/>
        <v>2</v>
      </c>
      <c r="M58" t="str">
        <f t="shared" si="5"/>
        <v/>
      </c>
      <c r="O58" t="str">
        <f t="shared" si="6"/>
        <v>.</v>
      </c>
      <c r="P58" t="s">
        <v>23</v>
      </c>
      <c r="Q58" t="str">
        <f t="shared" si="3"/>
        <v/>
      </c>
      <c r="S58" s="6" t="s">
        <v>2</v>
      </c>
    </row>
    <row r="59" spans="1:20" ht="18" hidden="1" x14ac:dyDescent="0.25">
      <c r="A59" s="110" t="str">
        <f t="shared" si="27"/>
        <v>1.1.2.d</v>
      </c>
      <c r="B59" s="120" t="s">
        <v>86</v>
      </c>
      <c r="C59" s="112" t="s">
        <v>87</v>
      </c>
      <c r="D59" s="121" t="s">
        <v>15</v>
      </c>
      <c r="E59" s="114"/>
      <c r="F59" s="115"/>
      <c r="G59" s="5"/>
      <c r="H59">
        <f t="shared" si="30"/>
        <v>1</v>
      </c>
      <c r="I59" t="str">
        <f t="shared" si="19"/>
        <v>.</v>
      </c>
      <c r="J59">
        <f t="shared" si="31"/>
        <v>1</v>
      </c>
      <c r="K59" t="str">
        <f t="shared" si="19"/>
        <v>.</v>
      </c>
      <c r="L59">
        <f t="shared" si="26"/>
        <v>2</v>
      </c>
      <c r="M59" t="str">
        <f t="shared" si="5"/>
        <v/>
      </c>
      <c r="O59" t="str">
        <f t="shared" si="6"/>
        <v>.</v>
      </c>
      <c r="P59" t="s">
        <v>27</v>
      </c>
      <c r="Q59" t="str">
        <f t="shared" si="3"/>
        <v/>
      </c>
      <c r="S59" s="6" t="s">
        <v>2</v>
      </c>
    </row>
    <row r="60" spans="1:20" ht="30" hidden="1" x14ac:dyDescent="0.25">
      <c r="A60" s="82" t="str">
        <f t="shared" si="27"/>
        <v>1.1.2.e</v>
      </c>
      <c r="B60" s="122" t="s">
        <v>88</v>
      </c>
      <c r="C60" s="84" t="s">
        <v>89</v>
      </c>
      <c r="D60" s="90" t="s">
        <v>15</v>
      </c>
      <c r="E60" s="116"/>
      <c r="F60" s="117"/>
      <c r="G60" s="5"/>
      <c r="H60">
        <f t="shared" si="30"/>
        <v>1</v>
      </c>
      <c r="I60" t="str">
        <f t="shared" si="19"/>
        <v>.</v>
      </c>
      <c r="J60">
        <f t="shared" si="30"/>
        <v>1</v>
      </c>
      <c r="K60" t="str">
        <f t="shared" si="19"/>
        <v>.</v>
      </c>
      <c r="L60">
        <f t="shared" si="26"/>
        <v>2</v>
      </c>
      <c r="M60" t="str">
        <f t="shared" si="5"/>
        <v/>
      </c>
      <c r="O60" t="str">
        <f t="shared" si="6"/>
        <v>.</v>
      </c>
      <c r="P60" t="s">
        <v>31</v>
      </c>
      <c r="Q60" t="str">
        <f t="shared" si="3"/>
        <v/>
      </c>
      <c r="S60" s="6" t="s">
        <v>2</v>
      </c>
    </row>
    <row r="61" spans="1:20" ht="36" hidden="1" x14ac:dyDescent="0.25">
      <c r="A61" s="82" t="str">
        <f t="shared" si="27"/>
        <v>1.1.2.f</v>
      </c>
      <c r="B61" s="122" t="s">
        <v>90</v>
      </c>
      <c r="C61" s="84" t="s">
        <v>91</v>
      </c>
      <c r="D61" s="90" t="s">
        <v>15</v>
      </c>
      <c r="E61" s="116"/>
      <c r="F61" s="117"/>
      <c r="G61" s="5"/>
      <c r="H61">
        <f t="shared" si="30"/>
        <v>1</v>
      </c>
      <c r="I61" t="str">
        <f t="shared" si="19"/>
        <v>.</v>
      </c>
      <c r="J61">
        <f t="shared" si="30"/>
        <v>1</v>
      </c>
      <c r="K61" t="str">
        <f t="shared" si="19"/>
        <v>.</v>
      </c>
      <c r="L61">
        <f t="shared" si="26"/>
        <v>2</v>
      </c>
      <c r="M61" t="str">
        <f t="shared" si="5"/>
        <v/>
      </c>
      <c r="O61" t="str">
        <f t="shared" si="6"/>
        <v>.</v>
      </c>
      <c r="P61" t="s">
        <v>34</v>
      </c>
      <c r="Q61" t="str">
        <f t="shared" si="3"/>
        <v/>
      </c>
      <c r="S61" s="6" t="s">
        <v>2</v>
      </c>
    </row>
    <row r="62" spans="1:20" ht="18.75" hidden="1" thickBot="1" x14ac:dyDescent="0.3">
      <c r="A62" s="44" t="str">
        <f t="shared" si="27"/>
        <v>1.1.2.g</v>
      </c>
      <c r="B62" s="123" t="s">
        <v>92</v>
      </c>
      <c r="C62" s="124" t="s">
        <v>93</v>
      </c>
      <c r="D62" s="47" t="s">
        <v>26</v>
      </c>
      <c r="E62" s="118"/>
      <c r="F62" s="119"/>
      <c r="G62" s="5"/>
      <c r="H62">
        <f t="shared" si="30"/>
        <v>1</v>
      </c>
      <c r="I62" t="str">
        <f t="shared" si="19"/>
        <v>.</v>
      </c>
      <c r="J62">
        <f t="shared" si="30"/>
        <v>1</v>
      </c>
      <c r="K62" t="str">
        <f t="shared" si="19"/>
        <v>.</v>
      </c>
      <c r="L62">
        <f t="shared" si="26"/>
        <v>2</v>
      </c>
      <c r="M62" t="str">
        <f t="shared" si="5"/>
        <v/>
      </c>
      <c r="O62" t="str">
        <f t="shared" si="6"/>
        <v>.</v>
      </c>
      <c r="P62" t="s">
        <v>38</v>
      </c>
      <c r="Q62" t="str">
        <f t="shared" si="3"/>
        <v/>
      </c>
      <c r="S62" s="6" t="s">
        <v>2</v>
      </c>
    </row>
    <row r="63" spans="1:20" ht="9.9499999999999993" customHeight="1" x14ac:dyDescent="0.25">
      <c r="A63" s="50"/>
      <c r="B63" s="22"/>
      <c r="C63" s="22"/>
      <c r="D63" s="51"/>
      <c r="E63" s="52"/>
      <c r="F63" s="53"/>
      <c r="G63" s="5"/>
      <c r="I63" t="str">
        <f t="shared" si="19"/>
        <v/>
      </c>
      <c r="K63" t="str">
        <f t="shared" si="19"/>
        <v/>
      </c>
      <c r="M63" t="str">
        <f t="shared" si="5"/>
        <v/>
      </c>
      <c r="O63" t="str">
        <f t="shared" si="6"/>
        <v/>
      </c>
      <c r="Q63" t="str">
        <f t="shared" si="3"/>
        <v/>
      </c>
      <c r="S63" s="6" t="s">
        <v>2</v>
      </c>
    </row>
    <row r="64" spans="1:20" ht="13.5" customHeight="1" x14ac:dyDescent="0.25">
      <c r="A64" s="125" t="s">
        <v>94</v>
      </c>
      <c r="B64" s="126"/>
      <c r="C64" s="126"/>
      <c r="D64" s="126"/>
      <c r="E64" s="126"/>
      <c r="F64" s="127"/>
      <c r="G64" s="5"/>
      <c r="I64" t="str">
        <f t="shared" si="19"/>
        <v/>
      </c>
      <c r="K64" t="str">
        <f t="shared" ref="K64:K66" si="32">IF(L64,".","")</f>
        <v/>
      </c>
      <c r="M64" t="str">
        <f t="shared" ref="M64:M66" si="33">IF(N64,".","")</f>
        <v/>
      </c>
      <c r="O64" t="str">
        <f t="shared" ref="O64:O66" si="34">IF(P64,".","")</f>
        <v/>
      </c>
      <c r="Q64" t="str">
        <f t="shared" si="3"/>
        <v/>
      </c>
      <c r="S64" s="6" t="s">
        <v>2</v>
      </c>
    </row>
    <row r="65" spans="1:19" ht="14.25" customHeight="1" x14ac:dyDescent="0.25">
      <c r="A65" s="125" t="s">
        <v>95</v>
      </c>
      <c r="B65" s="126"/>
      <c r="C65" s="126"/>
      <c r="D65" s="126"/>
      <c r="E65" s="126"/>
      <c r="F65" s="127"/>
      <c r="G65" s="5"/>
      <c r="I65" t="str">
        <f t="shared" si="19"/>
        <v/>
      </c>
      <c r="K65" t="str">
        <f t="shared" si="32"/>
        <v/>
      </c>
      <c r="M65" t="str">
        <f t="shared" si="33"/>
        <v/>
      </c>
      <c r="O65" t="str">
        <f t="shared" si="34"/>
        <v/>
      </c>
      <c r="Q65" t="str">
        <f t="shared" ref="Q65:Q66" si="35">IF(R65,".","")</f>
        <v/>
      </c>
      <c r="S65" s="6" t="s">
        <v>2</v>
      </c>
    </row>
    <row r="66" spans="1:19" ht="13.5" customHeight="1" thickBot="1" x14ac:dyDescent="0.3">
      <c r="A66" s="128" t="s">
        <v>96</v>
      </c>
      <c r="B66" s="129"/>
      <c r="C66" s="129"/>
      <c r="D66" s="129"/>
      <c r="E66" s="129"/>
      <c r="F66" s="130"/>
      <c r="G66" s="5"/>
      <c r="I66" t="str">
        <f t="shared" si="19"/>
        <v/>
      </c>
      <c r="K66" t="str">
        <f t="shared" si="32"/>
        <v/>
      </c>
      <c r="M66" t="str">
        <f t="shared" si="33"/>
        <v/>
      </c>
      <c r="O66" t="str">
        <f t="shared" si="34"/>
        <v/>
      </c>
      <c r="Q66" t="str">
        <f t="shared" si="35"/>
        <v/>
      </c>
      <c r="S66" s="6" t="s">
        <v>2</v>
      </c>
    </row>
    <row r="67" spans="1:19" ht="15.75" thickTop="1" x14ac:dyDescent="0.25"/>
    <row r="72" spans="1:19" x14ac:dyDescent="0.25">
      <c r="C72" s="13" t="s">
        <v>97</v>
      </c>
    </row>
  </sheetData>
  <sheetProtection password="C7B2" sheet="1" objects="1" scenarios="1"/>
  <mergeCells count="76">
    <mergeCell ref="E60:F60"/>
    <mergeCell ref="E61:F61"/>
    <mergeCell ref="E62:F62"/>
    <mergeCell ref="A64:F64"/>
    <mergeCell ref="A65:F65"/>
    <mergeCell ref="A66:F66"/>
    <mergeCell ref="C56:F56"/>
    <mergeCell ref="B57:D57"/>
    <mergeCell ref="E57:F57"/>
    <mergeCell ref="B58:D58"/>
    <mergeCell ref="E58:F58"/>
    <mergeCell ref="E59:F59"/>
    <mergeCell ref="E48:F48"/>
    <mergeCell ref="E49:F49"/>
    <mergeCell ref="E50:F50"/>
    <mergeCell ref="E51:F51"/>
    <mergeCell ref="C53:D53"/>
    <mergeCell ref="A54:A55"/>
    <mergeCell ref="B54:B55"/>
    <mergeCell ref="C54:D55"/>
    <mergeCell ref="E54:F54"/>
    <mergeCell ref="E55:F55"/>
    <mergeCell ref="C44:F44"/>
    <mergeCell ref="B45:D45"/>
    <mergeCell ref="E45:F45"/>
    <mergeCell ref="B46:D46"/>
    <mergeCell ref="E46:F46"/>
    <mergeCell ref="E47:F47"/>
    <mergeCell ref="E38:F38"/>
    <mergeCell ref="C41:D41"/>
    <mergeCell ref="A42:A43"/>
    <mergeCell ref="B42:B43"/>
    <mergeCell ref="C42:D43"/>
    <mergeCell ref="E42:F42"/>
    <mergeCell ref="E43:F43"/>
    <mergeCell ref="E32:F32"/>
    <mergeCell ref="E33:F33"/>
    <mergeCell ref="E34:F34"/>
    <mergeCell ref="E35:F35"/>
    <mergeCell ref="E36:F36"/>
    <mergeCell ref="E37:F37"/>
    <mergeCell ref="E26:F26"/>
    <mergeCell ref="E27:F27"/>
    <mergeCell ref="E28:F28"/>
    <mergeCell ref="E29:F29"/>
    <mergeCell ref="E30:F30"/>
    <mergeCell ref="E31:F31"/>
    <mergeCell ref="E20:F20"/>
    <mergeCell ref="E21:F21"/>
    <mergeCell ref="E22:F22"/>
    <mergeCell ref="E23:F23"/>
    <mergeCell ref="E24:F24"/>
    <mergeCell ref="E25:F25"/>
    <mergeCell ref="C16:F16"/>
    <mergeCell ref="B17:D17"/>
    <mergeCell ref="E17:F17"/>
    <mergeCell ref="B18:D18"/>
    <mergeCell ref="E18:F18"/>
    <mergeCell ref="E19:F19"/>
    <mergeCell ref="B10:D10"/>
    <mergeCell ref="E10:F10"/>
    <mergeCell ref="E11:F11"/>
    <mergeCell ref="C13:D13"/>
    <mergeCell ref="A14:A15"/>
    <mergeCell ref="B14:B15"/>
    <mergeCell ref="C14:D15"/>
    <mergeCell ref="E14:F14"/>
    <mergeCell ref="E15:F15"/>
    <mergeCell ref="B1:D1"/>
    <mergeCell ref="A4:C4"/>
    <mergeCell ref="C6:D6"/>
    <mergeCell ref="E6:F6"/>
    <mergeCell ref="C7:F7"/>
    <mergeCell ref="A8:A9"/>
    <mergeCell ref="B8:B9"/>
    <mergeCell ref="C8:F9"/>
  </mergeCells>
  <pageMargins left="0.70866141732283472" right="0.70866141732283472" top="0.78740157480314965" bottom="0.78740157480314965" header="0.31496062992125984" footer="0.31496062992125984"/>
  <pageSetup paperSize="9" scale="65" fitToHeight="0" orientation="portrait" r:id="rId1"/>
  <headerFooter>
    <oddHeader>&amp;C&amp;"-,Tučné"&amp;20&amp;K09-024Technická specifikace vzorků</oddHeader>
    <oddFooter>&amp;L&amp;F / &amp;A&amp;Rstrana &amp;"-,Tučné"&amp;12&amp;P&amp;"-,Obyčejné"&amp;11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VZ1403_pult</vt:lpstr>
      <vt:lpstr>VZ1403_pult!Oblast_tisku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Radka Slezáková</dc:creator>
  <cp:lastModifiedBy>Bc. Radka Slezáková</cp:lastModifiedBy>
  <dcterms:created xsi:type="dcterms:W3CDTF">2014-10-23T08:58:47Z</dcterms:created>
  <dcterms:modified xsi:type="dcterms:W3CDTF">2014-10-23T08:59:12Z</dcterms:modified>
</cp:coreProperties>
</file>