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7B2" lockStructure="1"/>
  <bookViews>
    <workbookView xWindow="480" yWindow="120" windowWidth="27795" windowHeight="12585"/>
  </bookViews>
  <sheets>
    <sheet name="VZ1401_data-sal" sheetId="1" r:id="rId1"/>
    <sheet name="VZ1401_data-ucebna" sheetId="2" r:id="rId2"/>
  </sheets>
  <definedNames>
    <definedName name="_xlnm.Print_Area" localSheetId="0">'VZ1401_data-sal'!$A$1:$U$80</definedName>
    <definedName name="_xlnm.Print_Area" localSheetId="1">'VZ1401_data-ucebna'!$A$1:$U$122</definedName>
  </definedNames>
  <calcPr calcId="145621"/>
</workbook>
</file>

<file path=xl/calcChain.xml><?xml version="1.0" encoding="utf-8"?>
<calcChain xmlns="http://schemas.openxmlformats.org/spreadsheetml/2006/main">
  <c r="Q122" i="2" l="1"/>
  <c r="O122" i="2"/>
  <c r="M122" i="2"/>
  <c r="K122" i="2"/>
  <c r="I122" i="2"/>
  <c r="Q121" i="2"/>
  <c r="O121" i="2"/>
  <c r="M121" i="2"/>
  <c r="K121" i="2"/>
  <c r="I121" i="2"/>
  <c r="Q120" i="2"/>
  <c r="O120" i="2"/>
  <c r="M120" i="2"/>
  <c r="K120" i="2"/>
  <c r="I120" i="2"/>
  <c r="Q119" i="2"/>
  <c r="O119" i="2"/>
  <c r="M119" i="2"/>
  <c r="K119" i="2"/>
  <c r="I119" i="2"/>
  <c r="Q118" i="2"/>
  <c r="O118" i="2"/>
  <c r="M118" i="2"/>
  <c r="K118" i="2"/>
  <c r="I118" i="2"/>
  <c r="Q117" i="2"/>
  <c r="O117" i="2"/>
  <c r="M117" i="2"/>
  <c r="Q116" i="2"/>
  <c r="O116" i="2"/>
  <c r="M116" i="2"/>
  <c r="Q115" i="2"/>
  <c r="O115" i="2"/>
  <c r="M115" i="2"/>
  <c r="Q114" i="2"/>
  <c r="O114" i="2"/>
  <c r="M114" i="2"/>
  <c r="Q113" i="2"/>
  <c r="O113" i="2"/>
  <c r="M113" i="2"/>
  <c r="Q112" i="2"/>
  <c r="O112" i="2"/>
  <c r="M112" i="2"/>
  <c r="B112" i="2"/>
  <c r="Q111" i="2"/>
  <c r="O111" i="2"/>
  <c r="M111" i="2"/>
  <c r="Q110" i="2"/>
  <c r="O110" i="2"/>
  <c r="M110" i="2"/>
  <c r="Q109" i="2"/>
  <c r="O109" i="2"/>
  <c r="M109" i="2"/>
  <c r="Q108" i="2"/>
  <c r="O108" i="2"/>
  <c r="M108" i="2"/>
  <c r="C108" i="2"/>
  <c r="Q107" i="2"/>
  <c r="O107" i="2"/>
  <c r="M107" i="2"/>
  <c r="Q106" i="2"/>
  <c r="O106" i="2"/>
  <c r="M106" i="2"/>
  <c r="Q105" i="2"/>
  <c r="O105" i="2"/>
  <c r="M105" i="2"/>
  <c r="Q104" i="2"/>
  <c r="O104" i="2"/>
  <c r="M104" i="2"/>
  <c r="Q103" i="2"/>
  <c r="O103" i="2"/>
  <c r="M103" i="2"/>
  <c r="Q102" i="2"/>
  <c r="O102" i="2"/>
  <c r="M102" i="2"/>
  <c r="Q101" i="2"/>
  <c r="O101" i="2"/>
  <c r="M101" i="2"/>
  <c r="Q100" i="2"/>
  <c r="O100" i="2"/>
  <c r="M100" i="2"/>
  <c r="Q99" i="2"/>
  <c r="O99" i="2"/>
  <c r="M99" i="2"/>
  <c r="Q98" i="2"/>
  <c r="O98" i="2"/>
  <c r="M98" i="2"/>
  <c r="B98" i="2"/>
  <c r="Q97" i="2"/>
  <c r="O97" i="2"/>
  <c r="M97" i="2"/>
  <c r="Q96" i="2"/>
  <c r="O96" i="2"/>
  <c r="M96" i="2"/>
  <c r="Q95" i="2"/>
  <c r="O95" i="2"/>
  <c r="M95" i="2"/>
  <c r="L95" i="2"/>
  <c r="K95" i="2" s="1"/>
  <c r="Q94" i="2"/>
  <c r="O94" i="2"/>
  <c r="M94" i="2"/>
  <c r="K94" i="2"/>
  <c r="C94" i="2"/>
  <c r="Q93" i="2"/>
  <c r="O93" i="2"/>
  <c r="M93" i="2"/>
  <c r="Q92" i="2"/>
  <c r="O92" i="2"/>
  <c r="M92" i="2"/>
  <c r="Q91" i="2"/>
  <c r="O91" i="2"/>
  <c r="M91" i="2"/>
  <c r="Q90" i="2"/>
  <c r="O90" i="2"/>
  <c r="M90" i="2"/>
  <c r="Q89" i="2"/>
  <c r="O89" i="2"/>
  <c r="M89" i="2"/>
  <c r="Q88" i="2"/>
  <c r="O88" i="2"/>
  <c r="M88" i="2"/>
  <c r="Q87" i="2"/>
  <c r="O87" i="2"/>
  <c r="M87" i="2"/>
  <c r="Q86" i="2"/>
  <c r="O86" i="2"/>
  <c r="M86" i="2"/>
  <c r="Q85" i="2"/>
  <c r="O85" i="2"/>
  <c r="M85" i="2"/>
  <c r="Q84" i="2"/>
  <c r="O84" i="2"/>
  <c r="M84" i="2"/>
  <c r="B84" i="2"/>
  <c r="Q83" i="2"/>
  <c r="O83" i="2"/>
  <c r="M83" i="2"/>
  <c r="Q82" i="2"/>
  <c r="O82" i="2"/>
  <c r="M82" i="2"/>
  <c r="Q81" i="2"/>
  <c r="O81" i="2"/>
  <c r="M81" i="2"/>
  <c r="L81" i="2"/>
  <c r="L82" i="2" s="1"/>
  <c r="K81" i="2"/>
  <c r="Q80" i="2"/>
  <c r="C80" i="2" s="1"/>
  <c r="O80" i="2"/>
  <c r="M80" i="2"/>
  <c r="K80" i="2"/>
  <c r="Q79" i="2"/>
  <c r="O79" i="2"/>
  <c r="M79" i="2"/>
  <c r="Q78" i="2"/>
  <c r="O78" i="2"/>
  <c r="M78" i="2"/>
  <c r="Q77" i="2"/>
  <c r="O77" i="2"/>
  <c r="M77" i="2"/>
  <c r="Q76" i="2"/>
  <c r="O76" i="2"/>
  <c r="M76" i="2"/>
  <c r="Q75" i="2"/>
  <c r="O75" i="2"/>
  <c r="M75" i="2"/>
  <c r="Q74" i="2"/>
  <c r="O74" i="2"/>
  <c r="M74" i="2"/>
  <c r="Q73" i="2"/>
  <c r="O73" i="2"/>
  <c r="M73" i="2"/>
  <c r="Q72" i="2"/>
  <c r="O72" i="2"/>
  <c r="M72" i="2"/>
  <c r="Q71" i="2"/>
  <c r="O71" i="2"/>
  <c r="M71" i="2"/>
  <c r="Q70" i="2"/>
  <c r="O70" i="2"/>
  <c r="M70" i="2"/>
  <c r="B70" i="2"/>
  <c r="Q69" i="2"/>
  <c r="O69" i="2"/>
  <c r="M69" i="2"/>
  <c r="Q68" i="2"/>
  <c r="O68" i="2"/>
  <c r="M68" i="2"/>
  <c r="L68" i="2"/>
  <c r="L69" i="2" s="1"/>
  <c r="L70" i="2" s="1"/>
  <c r="Q67" i="2"/>
  <c r="O67" i="2"/>
  <c r="M67" i="2"/>
  <c r="L67" i="2"/>
  <c r="K67" i="2"/>
  <c r="Q66" i="2"/>
  <c r="O66" i="2"/>
  <c r="M66" i="2"/>
  <c r="K66" i="2"/>
  <c r="C66" i="2"/>
  <c r="Q65" i="2"/>
  <c r="O65" i="2"/>
  <c r="M65" i="2"/>
  <c r="Q64" i="2"/>
  <c r="O64" i="2"/>
  <c r="M64" i="2"/>
  <c r="Q63" i="2"/>
  <c r="O63" i="2"/>
  <c r="M63" i="2"/>
  <c r="Q62" i="2"/>
  <c r="O62" i="2"/>
  <c r="M62" i="2"/>
  <c r="Q61" i="2"/>
  <c r="O61" i="2"/>
  <c r="M61" i="2"/>
  <c r="Q60" i="2"/>
  <c r="O60" i="2"/>
  <c r="M60" i="2"/>
  <c r="Q59" i="2"/>
  <c r="O59" i="2"/>
  <c r="M59" i="2"/>
  <c r="Q58" i="2"/>
  <c r="O58" i="2"/>
  <c r="M58" i="2"/>
  <c r="Q57" i="2"/>
  <c r="O57" i="2"/>
  <c r="M57" i="2"/>
  <c r="Q56" i="2"/>
  <c r="O56" i="2"/>
  <c r="M56" i="2"/>
  <c r="B56" i="2"/>
  <c r="Q55" i="2"/>
  <c r="O55" i="2"/>
  <c r="M55" i="2"/>
  <c r="Q54" i="2"/>
  <c r="O54" i="2"/>
  <c r="M54" i="2"/>
  <c r="Q53" i="2"/>
  <c r="O53" i="2"/>
  <c r="M53" i="2"/>
  <c r="Q52" i="2"/>
  <c r="O52" i="2"/>
  <c r="M52" i="2"/>
  <c r="C52" i="2"/>
  <c r="Q51" i="2"/>
  <c r="O51" i="2"/>
  <c r="M51" i="2"/>
  <c r="Q50" i="2"/>
  <c r="O50" i="2"/>
  <c r="M50" i="2"/>
  <c r="Q49" i="2"/>
  <c r="O49" i="2"/>
  <c r="M49" i="2"/>
  <c r="Q48" i="2"/>
  <c r="O48" i="2"/>
  <c r="M48" i="2"/>
  <c r="Q47" i="2"/>
  <c r="O47" i="2"/>
  <c r="M47" i="2"/>
  <c r="Q46" i="2"/>
  <c r="O46" i="2"/>
  <c r="M46" i="2"/>
  <c r="Q45" i="2"/>
  <c r="O45" i="2"/>
  <c r="M45" i="2"/>
  <c r="Q44" i="2"/>
  <c r="O44" i="2"/>
  <c r="M44" i="2"/>
  <c r="Q43" i="2"/>
  <c r="O43" i="2"/>
  <c r="M43" i="2"/>
  <c r="Q42" i="2"/>
  <c r="O42" i="2"/>
  <c r="M42" i="2"/>
  <c r="Q41" i="2"/>
  <c r="O41" i="2"/>
  <c r="M41" i="2"/>
  <c r="Q40" i="2"/>
  <c r="O40" i="2"/>
  <c r="M40" i="2"/>
  <c r="Q39" i="2"/>
  <c r="O39" i="2"/>
  <c r="M39" i="2"/>
  <c r="Q38" i="2"/>
  <c r="O38" i="2"/>
  <c r="M38" i="2"/>
  <c r="Q37" i="2"/>
  <c r="O37" i="2"/>
  <c r="M37" i="2"/>
  <c r="Q36" i="2"/>
  <c r="O36" i="2"/>
  <c r="M36" i="2"/>
  <c r="Q35" i="2"/>
  <c r="O35" i="2"/>
  <c r="M35" i="2"/>
  <c r="Q34" i="2"/>
  <c r="O34" i="2"/>
  <c r="M34" i="2"/>
  <c r="Q33" i="2"/>
  <c r="O33" i="2"/>
  <c r="M33" i="2"/>
  <c r="Q32" i="2"/>
  <c r="O32" i="2"/>
  <c r="M32" i="2"/>
  <c r="Q31" i="2"/>
  <c r="O31" i="2"/>
  <c r="M31" i="2"/>
  <c r="Q30" i="2"/>
  <c r="O30" i="2"/>
  <c r="M30" i="2"/>
  <c r="Q29" i="2"/>
  <c r="O29" i="2"/>
  <c r="M29" i="2"/>
  <c r="Q28" i="2"/>
  <c r="O28" i="2"/>
  <c r="M28" i="2"/>
  <c r="Q27" i="2"/>
  <c r="O27" i="2"/>
  <c r="M27" i="2"/>
  <c r="Q26" i="2"/>
  <c r="O26" i="2"/>
  <c r="M26" i="2"/>
  <c r="Q25" i="2"/>
  <c r="O25" i="2"/>
  <c r="M25" i="2"/>
  <c r="Q24" i="2"/>
  <c r="O24" i="2"/>
  <c r="M24" i="2"/>
  <c r="Q23" i="2"/>
  <c r="O23" i="2"/>
  <c r="M23" i="2"/>
  <c r="Q22" i="2"/>
  <c r="O22" i="2"/>
  <c r="M22" i="2"/>
  <c r="Q21" i="2"/>
  <c r="O21" i="2"/>
  <c r="M21" i="2"/>
  <c r="Q20" i="2"/>
  <c r="O20" i="2"/>
  <c r="M20" i="2"/>
  <c r="Q19" i="2"/>
  <c r="O19" i="2"/>
  <c r="M19" i="2"/>
  <c r="Q18" i="2"/>
  <c r="O18" i="2"/>
  <c r="M18" i="2"/>
  <c r="Q17" i="2"/>
  <c r="O17" i="2"/>
  <c r="M17" i="2"/>
  <c r="B17" i="2"/>
  <c r="Q16" i="2"/>
  <c r="O16" i="2"/>
  <c r="M16" i="2"/>
  <c r="Q15" i="2"/>
  <c r="O15" i="2"/>
  <c r="M15" i="2"/>
  <c r="Q14" i="2"/>
  <c r="O14" i="2"/>
  <c r="M14" i="2"/>
  <c r="Q13" i="2"/>
  <c r="O13" i="2"/>
  <c r="M13" i="2"/>
  <c r="L13" i="2"/>
  <c r="K13" i="2" s="1"/>
  <c r="C13" i="2"/>
  <c r="Q12" i="2"/>
  <c r="O12" i="2"/>
  <c r="M12" i="2"/>
  <c r="K12" i="2"/>
  <c r="Q11" i="2"/>
  <c r="O11" i="2"/>
  <c r="M11" i="2"/>
  <c r="K11" i="2"/>
  <c r="C11" i="2"/>
  <c r="B11" i="2"/>
  <c r="Q10" i="2"/>
  <c r="O10" i="2"/>
  <c r="M10" i="2"/>
  <c r="K10" i="2"/>
  <c r="Q9" i="2"/>
  <c r="O9" i="2"/>
  <c r="M9" i="2"/>
  <c r="K9" i="2"/>
  <c r="Q8" i="2"/>
  <c r="O8" i="2"/>
  <c r="M8" i="2"/>
  <c r="K8" i="2"/>
  <c r="Q7" i="2"/>
  <c r="O7" i="2"/>
  <c r="M7" i="2"/>
  <c r="K7" i="2"/>
  <c r="J7" i="2"/>
  <c r="J8" i="2" s="1"/>
  <c r="C7" i="2"/>
  <c r="B10" i="2" s="1"/>
  <c r="Q6" i="2"/>
  <c r="O6" i="2"/>
  <c r="M6" i="2"/>
  <c r="K6" i="2"/>
  <c r="I6" i="2"/>
  <c r="Q5" i="2"/>
  <c r="O5" i="2"/>
  <c r="M5" i="2"/>
  <c r="K5" i="2"/>
  <c r="I5" i="2"/>
  <c r="H5" i="2"/>
  <c r="H6" i="2" s="1"/>
  <c r="H7" i="2" s="1"/>
  <c r="Q4" i="2"/>
  <c r="O4" i="2"/>
  <c r="M4" i="2"/>
  <c r="K4" i="2"/>
  <c r="I4" i="2"/>
  <c r="E4" i="2"/>
  <c r="D4" i="2"/>
  <c r="Q3" i="2"/>
  <c r="O3" i="2"/>
  <c r="M3" i="2"/>
  <c r="K3" i="2"/>
  <c r="I3" i="2"/>
  <c r="Q2" i="2"/>
  <c r="O2" i="2"/>
  <c r="M2" i="2"/>
  <c r="K2" i="2"/>
  <c r="I2" i="2"/>
  <c r="Q1" i="2"/>
  <c r="O1" i="2"/>
  <c r="M1" i="2"/>
  <c r="K1" i="2"/>
  <c r="I1" i="2"/>
  <c r="Q80" i="1"/>
  <c r="O80" i="1"/>
  <c r="M80" i="1"/>
  <c r="K80" i="1"/>
  <c r="I80" i="1"/>
  <c r="Q79" i="1"/>
  <c r="O79" i="1"/>
  <c r="M79" i="1"/>
  <c r="K79" i="1"/>
  <c r="I79" i="1"/>
  <c r="Q78" i="1"/>
  <c r="O78" i="1"/>
  <c r="M78" i="1"/>
  <c r="K78" i="1"/>
  <c r="I78" i="1"/>
  <c r="Q77" i="1"/>
  <c r="O77" i="1"/>
  <c r="M77" i="1"/>
  <c r="K77" i="1"/>
  <c r="I77" i="1"/>
  <c r="Q76" i="1"/>
  <c r="O76" i="1"/>
  <c r="M76" i="1"/>
  <c r="K76" i="1"/>
  <c r="I76" i="1"/>
  <c r="Q75" i="1"/>
  <c r="O75" i="1"/>
  <c r="M75" i="1"/>
  <c r="Q74" i="1"/>
  <c r="O74" i="1"/>
  <c r="M74" i="1"/>
  <c r="Q73" i="1"/>
  <c r="O73" i="1"/>
  <c r="M73" i="1"/>
  <c r="Q72" i="1"/>
  <c r="O72" i="1"/>
  <c r="M72" i="1"/>
  <c r="Q71" i="1"/>
  <c r="O71" i="1"/>
  <c r="M71" i="1"/>
  <c r="Q70" i="1"/>
  <c r="O70" i="1"/>
  <c r="M70" i="1"/>
  <c r="B70" i="1"/>
  <c r="Q69" i="1"/>
  <c r="O69" i="1"/>
  <c r="M69" i="1"/>
  <c r="Q68" i="1"/>
  <c r="O68" i="1"/>
  <c r="M68" i="1"/>
  <c r="Q67" i="1"/>
  <c r="O67" i="1"/>
  <c r="M67" i="1"/>
  <c r="Q66" i="1"/>
  <c r="O66" i="1"/>
  <c r="M66" i="1"/>
  <c r="C66" i="1"/>
  <c r="Q65" i="1"/>
  <c r="O65" i="1"/>
  <c r="M65" i="1"/>
  <c r="Q64" i="1"/>
  <c r="O64" i="1"/>
  <c r="M64" i="1"/>
  <c r="Q63" i="1"/>
  <c r="O63" i="1"/>
  <c r="M63" i="1"/>
  <c r="Q62" i="1"/>
  <c r="O62" i="1"/>
  <c r="M62" i="1"/>
  <c r="Q61" i="1"/>
  <c r="O61" i="1"/>
  <c r="M61" i="1"/>
  <c r="Q60" i="1"/>
  <c r="O60" i="1"/>
  <c r="M60" i="1"/>
  <c r="Q59" i="1"/>
  <c r="O59" i="1"/>
  <c r="M59" i="1"/>
  <c r="Q58" i="1"/>
  <c r="O58" i="1"/>
  <c r="M58" i="1"/>
  <c r="Q57" i="1"/>
  <c r="O57" i="1"/>
  <c r="M57" i="1"/>
  <c r="Q56" i="1"/>
  <c r="O56" i="1"/>
  <c r="M56" i="1"/>
  <c r="B56" i="1"/>
  <c r="Q55" i="1"/>
  <c r="O55" i="1"/>
  <c r="M55" i="1"/>
  <c r="Q54" i="1"/>
  <c r="O54" i="1"/>
  <c r="M54" i="1"/>
  <c r="Q53" i="1"/>
  <c r="O53" i="1"/>
  <c r="M53" i="1"/>
  <c r="Q52" i="1"/>
  <c r="O52" i="1"/>
  <c r="M52" i="1"/>
  <c r="C52" i="1"/>
  <c r="Q51" i="1"/>
  <c r="O51" i="1"/>
  <c r="M51" i="1"/>
  <c r="Q50" i="1"/>
  <c r="O50" i="1"/>
  <c r="M50" i="1"/>
  <c r="Q49" i="1"/>
  <c r="O49" i="1"/>
  <c r="M49" i="1"/>
  <c r="Q48" i="1"/>
  <c r="O48" i="1"/>
  <c r="M48" i="1"/>
  <c r="Q47" i="1"/>
  <c r="O47" i="1"/>
  <c r="M47" i="1"/>
  <c r="Q46" i="1"/>
  <c r="O46" i="1"/>
  <c r="M46" i="1"/>
  <c r="Q45" i="1"/>
  <c r="O45" i="1"/>
  <c r="M45" i="1"/>
  <c r="Q44" i="1"/>
  <c r="O44" i="1"/>
  <c r="M44" i="1"/>
  <c r="Q43" i="1"/>
  <c r="O43" i="1"/>
  <c r="M43" i="1"/>
  <c r="Q42" i="1"/>
  <c r="O42" i="1"/>
  <c r="M42" i="1"/>
  <c r="Q41" i="1"/>
  <c r="O41" i="1"/>
  <c r="M41" i="1"/>
  <c r="Q40" i="1"/>
  <c r="O40" i="1"/>
  <c r="M40" i="1"/>
  <c r="Q39" i="1"/>
  <c r="O39" i="1"/>
  <c r="M39" i="1"/>
  <c r="Q38" i="1"/>
  <c r="O38" i="1"/>
  <c r="M38" i="1"/>
  <c r="Q37" i="1"/>
  <c r="O37" i="1"/>
  <c r="M37" i="1"/>
  <c r="Q36" i="1"/>
  <c r="O36" i="1"/>
  <c r="M36" i="1"/>
  <c r="Q35" i="1"/>
  <c r="O35" i="1"/>
  <c r="M35" i="1"/>
  <c r="Q34" i="1"/>
  <c r="O34" i="1"/>
  <c r="M34" i="1"/>
  <c r="Q33" i="1"/>
  <c r="O33" i="1"/>
  <c r="M33" i="1"/>
  <c r="Q32" i="1"/>
  <c r="O32" i="1"/>
  <c r="M32" i="1"/>
  <c r="Q31" i="1"/>
  <c r="O31" i="1"/>
  <c r="M31" i="1"/>
  <c r="Q30" i="1"/>
  <c r="O30" i="1"/>
  <c r="M30" i="1"/>
  <c r="Q29" i="1"/>
  <c r="O29" i="1"/>
  <c r="M29" i="1"/>
  <c r="Q28" i="1"/>
  <c r="O28" i="1"/>
  <c r="M28" i="1"/>
  <c r="Q27" i="1"/>
  <c r="O27" i="1"/>
  <c r="M27" i="1"/>
  <c r="Q26" i="1"/>
  <c r="O26" i="1"/>
  <c r="M26" i="1"/>
  <c r="Q25" i="1"/>
  <c r="O25" i="1"/>
  <c r="M25" i="1"/>
  <c r="Q24" i="1"/>
  <c r="O24" i="1"/>
  <c r="M24" i="1"/>
  <c r="Q23" i="1"/>
  <c r="O23" i="1"/>
  <c r="M23" i="1"/>
  <c r="Q22" i="1"/>
  <c r="O22" i="1"/>
  <c r="M22" i="1"/>
  <c r="Q21" i="1"/>
  <c r="O21" i="1"/>
  <c r="M21" i="1"/>
  <c r="Q20" i="1"/>
  <c r="O20" i="1"/>
  <c r="M20" i="1"/>
  <c r="Q19" i="1"/>
  <c r="O19" i="1"/>
  <c r="M19" i="1"/>
  <c r="Q18" i="1"/>
  <c r="O18" i="1"/>
  <c r="M18" i="1"/>
  <c r="Q17" i="1"/>
  <c r="O17" i="1"/>
  <c r="M17" i="1"/>
  <c r="B17" i="1"/>
  <c r="Q16" i="1"/>
  <c r="O16" i="1"/>
  <c r="M16" i="1"/>
  <c r="Q15" i="1"/>
  <c r="O15" i="1"/>
  <c r="M15" i="1"/>
  <c r="Q14" i="1"/>
  <c r="O14" i="1"/>
  <c r="M14" i="1"/>
  <c r="Q13" i="1"/>
  <c r="O13" i="1"/>
  <c r="M13" i="1"/>
  <c r="L13" i="1"/>
  <c r="L14" i="1" s="1"/>
  <c r="K13" i="1"/>
  <c r="C13" i="1"/>
  <c r="Q12" i="1"/>
  <c r="O12" i="1"/>
  <c r="M12" i="1"/>
  <c r="K12" i="1"/>
  <c r="Q11" i="1"/>
  <c r="O11" i="1"/>
  <c r="M11" i="1"/>
  <c r="K11" i="1"/>
  <c r="C11" i="1"/>
  <c r="B11" i="1"/>
  <c r="Q10" i="1"/>
  <c r="O10" i="1"/>
  <c r="M10" i="1"/>
  <c r="K10" i="1"/>
  <c r="Q9" i="1"/>
  <c r="O9" i="1"/>
  <c r="M9" i="1"/>
  <c r="K9" i="1"/>
  <c r="Q8" i="1"/>
  <c r="O8" i="1"/>
  <c r="M8" i="1"/>
  <c r="K8" i="1"/>
  <c r="Q7" i="1"/>
  <c r="O7" i="1"/>
  <c r="M7" i="1"/>
  <c r="K7" i="1"/>
  <c r="J7" i="1"/>
  <c r="J8" i="1" s="1"/>
  <c r="C7" i="1"/>
  <c r="B10" i="1" s="1"/>
  <c r="Q6" i="1"/>
  <c r="O6" i="1"/>
  <c r="M6" i="1"/>
  <c r="K6" i="1"/>
  <c r="I6" i="1"/>
  <c r="H6" i="1"/>
  <c r="H7" i="1" s="1"/>
  <c r="Q5" i="1"/>
  <c r="O5" i="1"/>
  <c r="M5" i="1"/>
  <c r="K5" i="1"/>
  <c r="I5" i="1"/>
  <c r="H5" i="1"/>
  <c r="Q4" i="1"/>
  <c r="O4" i="1"/>
  <c r="M4" i="1"/>
  <c r="K4" i="1"/>
  <c r="I4" i="1"/>
  <c r="E4" i="1"/>
  <c r="D4" i="1"/>
  <c r="Q3" i="1"/>
  <c r="O3" i="1"/>
  <c r="M3" i="1"/>
  <c r="K3" i="1"/>
  <c r="I3" i="1"/>
  <c r="Q2" i="1"/>
  <c r="O2" i="1"/>
  <c r="M2" i="1"/>
  <c r="K2" i="1"/>
  <c r="I2" i="1"/>
  <c r="Q1" i="1"/>
  <c r="O1" i="1"/>
  <c r="M1" i="1"/>
  <c r="K1" i="1"/>
  <c r="I1" i="1"/>
  <c r="J9" i="1" l="1"/>
  <c r="I8" i="1"/>
  <c r="L15" i="1"/>
  <c r="K14" i="1"/>
  <c r="H8" i="1"/>
  <c r="H9" i="1" s="1"/>
  <c r="H10" i="1" s="1"/>
  <c r="H8" i="2"/>
  <c r="H9" i="2" s="1"/>
  <c r="H10" i="2" s="1"/>
  <c r="J9" i="2"/>
  <c r="I8" i="2"/>
  <c r="I7" i="1"/>
  <c r="A7" i="1" s="1"/>
  <c r="I7" i="2"/>
  <c r="A7" i="2" s="1"/>
  <c r="L71" i="2"/>
  <c r="K70" i="2"/>
  <c r="L14" i="2"/>
  <c r="K82" i="2"/>
  <c r="L83" i="2"/>
  <c r="K68" i="2"/>
  <c r="K69" i="2"/>
  <c r="L96" i="2"/>
  <c r="K96" i="2" l="1"/>
  <c r="L97" i="2"/>
  <c r="K14" i="2"/>
  <c r="L15" i="2"/>
  <c r="H11" i="2"/>
  <c r="L16" i="1"/>
  <c r="K15" i="1"/>
  <c r="K83" i="2"/>
  <c r="L84" i="2"/>
  <c r="K71" i="2"/>
  <c r="L72" i="2"/>
  <c r="I9" i="2"/>
  <c r="J10" i="2"/>
  <c r="H11" i="1"/>
  <c r="I9" i="1"/>
  <c r="J10" i="1"/>
  <c r="L75" i="2" l="1"/>
  <c r="K75" i="2" s="1"/>
  <c r="K72" i="2"/>
  <c r="L73" i="2"/>
  <c r="K15" i="2"/>
  <c r="L16" i="2"/>
  <c r="H12" i="1"/>
  <c r="H13" i="1" s="1"/>
  <c r="L17" i="1"/>
  <c r="K16" i="1"/>
  <c r="J11" i="1"/>
  <c r="I10" i="1"/>
  <c r="A10" i="1" s="1"/>
  <c r="J11" i="2"/>
  <c r="I10" i="2"/>
  <c r="A10" i="2" s="1"/>
  <c r="K84" i="2"/>
  <c r="L85" i="2"/>
  <c r="L98" i="2"/>
  <c r="K97" i="2"/>
  <c r="H12" i="2"/>
  <c r="H13" i="2" s="1"/>
  <c r="K98" i="2" l="1"/>
  <c r="L99" i="2"/>
  <c r="J12" i="2"/>
  <c r="I11" i="2"/>
  <c r="A11" i="2" s="1"/>
  <c r="L18" i="1"/>
  <c r="K17" i="1"/>
  <c r="H14" i="1"/>
  <c r="H15" i="1" s="1"/>
  <c r="L74" i="2"/>
  <c r="L76" i="2"/>
  <c r="K76" i="2" s="1"/>
  <c r="K73" i="2"/>
  <c r="K85" i="2"/>
  <c r="L86" i="2"/>
  <c r="H14" i="2"/>
  <c r="H15" i="2" s="1"/>
  <c r="J12" i="1"/>
  <c r="I11" i="1"/>
  <c r="A11" i="1" s="1"/>
  <c r="L17" i="2"/>
  <c r="K16" i="2"/>
  <c r="J13" i="1" l="1"/>
  <c r="I12" i="1"/>
  <c r="J13" i="2"/>
  <c r="I12" i="2"/>
  <c r="H66" i="1"/>
  <c r="H16" i="1"/>
  <c r="H17" i="1"/>
  <c r="H108" i="2"/>
  <c r="H17" i="2"/>
  <c r="H16" i="2"/>
  <c r="K17" i="2"/>
  <c r="L18" i="2"/>
  <c r="L100" i="2"/>
  <c r="K99" i="2"/>
  <c r="L87" i="2"/>
  <c r="L89" i="2"/>
  <c r="K89" i="2" s="1"/>
  <c r="K86" i="2"/>
  <c r="L77" i="2"/>
  <c r="K74" i="2"/>
  <c r="K18" i="1"/>
  <c r="L19" i="1"/>
  <c r="H109" i="2" l="1"/>
  <c r="H110" i="2" s="1"/>
  <c r="H18" i="1"/>
  <c r="J14" i="2"/>
  <c r="I13" i="2"/>
  <c r="A13" i="2" s="1"/>
  <c r="L78" i="2"/>
  <c r="K77" i="2"/>
  <c r="L19" i="2"/>
  <c r="K18" i="2"/>
  <c r="L88" i="2"/>
  <c r="L90" i="2"/>
  <c r="K90" i="2" s="1"/>
  <c r="K87" i="2"/>
  <c r="K19" i="1"/>
  <c r="L20" i="1"/>
  <c r="L101" i="2"/>
  <c r="L103" i="2"/>
  <c r="K103" i="2" s="1"/>
  <c r="K100" i="2"/>
  <c r="H18" i="2"/>
  <c r="H67" i="1"/>
  <c r="H68" i="1" s="1"/>
  <c r="J14" i="1"/>
  <c r="I13" i="1"/>
  <c r="A13" i="1" s="1"/>
  <c r="H69" i="1" l="1"/>
  <c r="H70" i="1"/>
  <c r="L20" i="2"/>
  <c r="K19" i="2"/>
  <c r="L93" i="2"/>
  <c r="K93" i="2" s="1"/>
  <c r="K78" i="2"/>
  <c r="H19" i="1"/>
  <c r="L104" i="2"/>
  <c r="K104" i="2" s="1"/>
  <c r="K101" i="2"/>
  <c r="L102" i="2"/>
  <c r="J15" i="1"/>
  <c r="I14" i="1"/>
  <c r="H19" i="2"/>
  <c r="L30" i="1"/>
  <c r="L21" i="1"/>
  <c r="K20" i="1"/>
  <c r="L91" i="2"/>
  <c r="K88" i="2"/>
  <c r="J15" i="2"/>
  <c r="I14" i="2"/>
  <c r="H111" i="2"/>
  <c r="H112" i="2"/>
  <c r="H113" i="2" l="1"/>
  <c r="K30" i="1"/>
  <c r="L31" i="1"/>
  <c r="J17" i="1"/>
  <c r="I15" i="1"/>
  <c r="J16" i="1"/>
  <c r="I16" i="1" s="1"/>
  <c r="A16" i="1" s="1"/>
  <c r="L92" i="2"/>
  <c r="K92" i="2" s="1"/>
  <c r="K91" i="2"/>
  <c r="H20" i="2"/>
  <c r="L105" i="2"/>
  <c r="K102" i="2"/>
  <c r="H20" i="1"/>
  <c r="K20" i="2"/>
  <c r="L30" i="2"/>
  <c r="L21" i="2"/>
  <c r="H71" i="1"/>
  <c r="J16" i="2"/>
  <c r="I16" i="2" s="1"/>
  <c r="A16" i="2" s="1"/>
  <c r="J17" i="2"/>
  <c r="I15" i="2"/>
  <c r="L22" i="1"/>
  <c r="K21" i="1"/>
  <c r="J18" i="2" l="1"/>
  <c r="I17" i="2"/>
  <c r="A17" i="2" s="1"/>
  <c r="H30" i="2"/>
  <c r="H21" i="2"/>
  <c r="H72" i="1"/>
  <c r="H30" i="1"/>
  <c r="H21" i="1"/>
  <c r="K31" i="1"/>
  <c r="L32" i="1"/>
  <c r="B18" i="2"/>
  <c r="L31" i="2"/>
  <c r="K30" i="2"/>
  <c r="K21" i="2"/>
  <c r="L22" i="2"/>
  <c r="L23" i="1"/>
  <c r="K22" i="1"/>
  <c r="K105" i="2"/>
  <c r="L107" i="2"/>
  <c r="L106" i="2"/>
  <c r="K106" i="2" s="1"/>
  <c r="J18" i="1"/>
  <c r="I17" i="1"/>
  <c r="A17" i="1" s="1"/>
  <c r="B18" i="1" s="1"/>
  <c r="H114" i="2"/>
  <c r="K107" i="2" l="1"/>
  <c r="L108" i="2"/>
  <c r="L23" i="2"/>
  <c r="K22" i="2"/>
  <c r="J19" i="1"/>
  <c r="I18" i="1"/>
  <c r="A18" i="1" s="1"/>
  <c r="L33" i="1"/>
  <c r="K32" i="1"/>
  <c r="H31" i="1"/>
  <c r="H31" i="2"/>
  <c r="H115" i="2"/>
  <c r="K23" i="1"/>
  <c r="L24" i="1"/>
  <c r="L32" i="2"/>
  <c r="K31" i="2"/>
  <c r="H73" i="1"/>
  <c r="H22" i="1"/>
  <c r="H22" i="2"/>
  <c r="I18" i="2"/>
  <c r="A18" i="2" s="1"/>
  <c r="J19" i="2"/>
  <c r="I19" i="2" l="1"/>
  <c r="A19" i="2" s="1"/>
  <c r="J20" i="2"/>
  <c r="H23" i="2"/>
  <c r="H74" i="1"/>
  <c r="L25" i="1"/>
  <c r="K24" i="1"/>
  <c r="H32" i="2"/>
  <c r="L34" i="1"/>
  <c r="L36" i="1"/>
  <c r="K36" i="1" s="1"/>
  <c r="K33" i="1"/>
  <c r="L35" i="1"/>
  <c r="K35" i="1" s="1"/>
  <c r="L24" i="2"/>
  <c r="K23" i="2"/>
  <c r="H116" i="2"/>
  <c r="H32" i="1"/>
  <c r="L109" i="2"/>
  <c r="K108" i="2"/>
  <c r="H23" i="1"/>
  <c r="K32" i="2"/>
  <c r="L33" i="2"/>
  <c r="J20" i="1"/>
  <c r="I19" i="1"/>
  <c r="A19" i="1" s="1"/>
  <c r="H33" i="1" l="1"/>
  <c r="J30" i="1"/>
  <c r="J21" i="1"/>
  <c r="I20" i="1"/>
  <c r="A20" i="1" s="1"/>
  <c r="H24" i="1"/>
  <c r="K24" i="2"/>
  <c r="L25" i="2"/>
  <c r="L37" i="1"/>
  <c r="K34" i="1"/>
  <c r="L26" i="1"/>
  <c r="K25" i="1"/>
  <c r="H24" i="2"/>
  <c r="L110" i="2"/>
  <c r="K109" i="2"/>
  <c r="H117" i="2"/>
  <c r="L36" i="2"/>
  <c r="K36" i="2" s="1"/>
  <c r="K33" i="2"/>
  <c r="L35" i="2"/>
  <c r="K35" i="2" s="1"/>
  <c r="L34" i="2"/>
  <c r="J30" i="2"/>
  <c r="J21" i="2"/>
  <c r="I20" i="2"/>
  <c r="A20" i="2" s="1"/>
  <c r="H33" i="2"/>
  <c r="H75" i="1"/>
  <c r="H36" i="2" l="1"/>
  <c r="H35" i="2"/>
  <c r="H34" i="2"/>
  <c r="I30" i="2"/>
  <c r="A30" i="2" s="1"/>
  <c r="J31" i="2"/>
  <c r="L111" i="2"/>
  <c r="K110" i="2"/>
  <c r="K26" i="1"/>
  <c r="L27" i="1"/>
  <c r="I21" i="1"/>
  <c r="A21" i="1" s="1"/>
  <c r="J22" i="1"/>
  <c r="L37" i="2"/>
  <c r="K34" i="2"/>
  <c r="H25" i="1"/>
  <c r="J31" i="1"/>
  <c r="I30" i="1"/>
  <c r="A30" i="1" s="1"/>
  <c r="H25" i="2"/>
  <c r="L38" i="1"/>
  <c r="K37" i="1"/>
  <c r="J22" i="2"/>
  <c r="I21" i="2"/>
  <c r="A21" i="2" s="1"/>
  <c r="K25" i="2"/>
  <c r="L26" i="2"/>
  <c r="H34" i="1"/>
  <c r="H36" i="1"/>
  <c r="H35" i="1"/>
  <c r="K38" i="1" l="1"/>
  <c r="L39" i="1"/>
  <c r="L27" i="2"/>
  <c r="K26" i="2"/>
  <c r="H26" i="1"/>
  <c r="J23" i="1"/>
  <c r="I22" i="1"/>
  <c r="A22" i="1" s="1"/>
  <c r="H37" i="2"/>
  <c r="K111" i="2"/>
  <c r="L112" i="2"/>
  <c r="H26" i="2"/>
  <c r="J32" i="1"/>
  <c r="I31" i="1"/>
  <c r="A31" i="1" s="1"/>
  <c r="K37" i="2"/>
  <c r="L38" i="2"/>
  <c r="K27" i="1"/>
  <c r="L28" i="1"/>
  <c r="I31" i="2"/>
  <c r="A31" i="2" s="1"/>
  <c r="J32" i="2"/>
  <c r="H37" i="1"/>
  <c r="I22" i="2"/>
  <c r="A22" i="2" s="1"/>
  <c r="J23" i="2"/>
  <c r="J24" i="1" l="1"/>
  <c r="I23" i="1"/>
  <c r="A23" i="1" s="1"/>
  <c r="L28" i="2"/>
  <c r="K27" i="2"/>
  <c r="L29" i="1"/>
  <c r="K28" i="1"/>
  <c r="H38" i="1"/>
  <c r="I32" i="1"/>
  <c r="A32" i="1" s="1"/>
  <c r="J33" i="1"/>
  <c r="H38" i="2"/>
  <c r="H27" i="1"/>
  <c r="K39" i="1"/>
  <c r="L40" i="1"/>
  <c r="K40" i="1" s="1"/>
  <c r="I23" i="2"/>
  <c r="A23" i="2" s="1"/>
  <c r="J24" i="2"/>
  <c r="J33" i="2"/>
  <c r="I32" i="2"/>
  <c r="A32" i="2" s="1"/>
  <c r="L52" i="2"/>
  <c r="L39" i="2"/>
  <c r="K38" i="2"/>
  <c r="H27" i="2"/>
  <c r="L113" i="2"/>
  <c r="K112" i="2"/>
  <c r="H66" i="2" l="1"/>
  <c r="H80" i="2"/>
  <c r="H52" i="2"/>
  <c r="H39" i="2"/>
  <c r="J34" i="2"/>
  <c r="J36" i="2"/>
  <c r="I36" i="2" s="1"/>
  <c r="A36" i="2" s="1"/>
  <c r="I33" i="2"/>
  <c r="A33" i="2" s="1"/>
  <c r="J35" i="2"/>
  <c r="I35" i="2" s="1"/>
  <c r="A35" i="2" s="1"/>
  <c r="H39" i="1"/>
  <c r="K28" i="2"/>
  <c r="L29" i="2"/>
  <c r="H28" i="2"/>
  <c r="K113" i="2"/>
  <c r="L114" i="2"/>
  <c r="L40" i="2"/>
  <c r="K40" i="2" s="1"/>
  <c r="K39" i="2"/>
  <c r="J25" i="2"/>
  <c r="I24" i="2"/>
  <c r="A24" i="2" s="1"/>
  <c r="H28" i="1"/>
  <c r="J36" i="1"/>
  <c r="I36" i="1" s="1"/>
  <c r="A36" i="1" s="1"/>
  <c r="I33" i="1"/>
  <c r="A33" i="1" s="1"/>
  <c r="J35" i="1"/>
  <c r="I35" i="1" s="1"/>
  <c r="A35" i="1" s="1"/>
  <c r="J34" i="1"/>
  <c r="L53" i="2"/>
  <c r="K52" i="2"/>
  <c r="L41" i="1"/>
  <c r="K29" i="1"/>
  <c r="I24" i="1"/>
  <c r="A24" i="1" s="1"/>
  <c r="J25" i="1"/>
  <c r="J26" i="2" l="1"/>
  <c r="I25" i="2"/>
  <c r="A25" i="2" s="1"/>
  <c r="H40" i="2"/>
  <c r="I25" i="1"/>
  <c r="A25" i="1" s="1"/>
  <c r="J26" i="1"/>
  <c r="H40" i="1"/>
  <c r="H53" i="2"/>
  <c r="H54" i="2" s="1"/>
  <c r="L54" i="2"/>
  <c r="K53" i="2"/>
  <c r="J37" i="1"/>
  <c r="I34" i="1"/>
  <c r="A34" i="1" s="1"/>
  <c r="H29" i="1"/>
  <c r="L42" i="1"/>
  <c r="K41" i="1"/>
  <c r="H29" i="2"/>
  <c r="J37" i="2"/>
  <c r="I34" i="2"/>
  <c r="A34" i="2" s="1"/>
  <c r="H81" i="2"/>
  <c r="H82" i="2" s="1"/>
  <c r="K114" i="2"/>
  <c r="L115" i="2"/>
  <c r="K29" i="2"/>
  <c r="L41" i="2"/>
  <c r="H67" i="2"/>
  <c r="H68" i="2" s="1"/>
  <c r="H69" i="2" l="1"/>
  <c r="H70" i="2"/>
  <c r="K41" i="2"/>
  <c r="L42" i="2"/>
  <c r="H41" i="2"/>
  <c r="H84" i="2"/>
  <c r="H83" i="2"/>
  <c r="H41" i="1"/>
  <c r="L55" i="2"/>
  <c r="K54" i="2"/>
  <c r="J27" i="1"/>
  <c r="I26" i="1"/>
  <c r="A26" i="1" s="1"/>
  <c r="L116" i="2"/>
  <c r="K115" i="2"/>
  <c r="J38" i="2"/>
  <c r="I37" i="2"/>
  <c r="A37" i="2" s="1"/>
  <c r="K42" i="1"/>
  <c r="L43" i="1"/>
  <c r="I37" i="1"/>
  <c r="A37" i="1" s="1"/>
  <c r="J38" i="1"/>
  <c r="H55" i="2"/>
  <c r="H56" i="2"/>
  <c r="I26" i="2"/>
  <c r="A26" i="2" s="1"/>
  <c r="J27" i="2"/>
  <c r="I27" i="2" l="1"/>
  <c r="A27" i="2" s="1"/>
  <c r="J28" i="2"/>
  <c r="J39" i="1"/>
  <c r="I38" i="1"/>
  <c r="A38" i="1" s="1"/>
  <c r="K55" i="2"/>
  <c r="L56" i="2"/>
  <c r="H85" i="2"/>
  <c r="L43" i="2"/>
  <c r="K42" i="2"/>
  <c r="J80" i="2"/>
  <c r="I38" i="2"/>
  <c r="A38" i="2" s="1"/>
  <c r="J66" i="2"/>
  <c r="J52" i="2"/>
  <c r="J39" i="2"/>
  <c r="J28" i="1"/>
  <c r="I27" i="1"/>
  <c r="A27" i="1" s="1"/>
  <c r="H57" i="2"/>
  <c r="K43" i="1"/>
  <c r="L44" i="1"/>
  <c r="H42" i="1"/>
  <c r="H42" i="2"/>
  <c r="H71" i="2"/>
  <c r="L117" i="2"/>
  <c r="K117" i="2" s="1"/>
  <c r="K116" i="2"/>
  <c r="H43" i="2" l="1"/>
  <c r="I28" i="1"/>
  <c r="A28" i="1" s="1"/>
  <c r="J29" i="1"/>
  <c r="I39" i="2"/>
  <c r="A39" i="2" s="1"/>
  <c r="J40" i="2"/>
  <c r="I40" i="2" s="1"/>
  <c r="A40" i="2" s="1"/>
  <c r="J81" i="2"/>
  <c r="I80" i="2"/>
  <c r="A80" i="2" s="1"/>
  <c r="H86" i="2"/>
  <c r="J40" i="1"/>
  <c r="I40" i="1" s="1"/>
  <c r="A40" i="1" s="1"/>
  <c r="I39" i="1"/>
  <c r="A39" i="1" s="1"/>
  <c r="H72" i="2"/>
  <c r="H43" i="1"/>
  <c r="H58" i="2"/>
  <c r="I52" i="2"/>
  <c r="A52" i="2" s="1"/>
  <c r="J53" i="2"/>
  <c r="L57" i="2"/>
  <c r="K56" i="2"/>
  <c r="J29" i="2"/>
  <c r="I28" i="2"/>
  <c r="A28" i="2" s="1"/>
  <c r="L45" i="1"/>
  <c r="K44" i="1"/>
  <c r="J67" i="2"/>
  <c r="I66" i="2"/>
  <c r="A66" i="2" s="1"/>
  <c r="L44" i="2"/>
  <c r="K43" i="2"/>
  <c r="I53" i="2" l="1"/>
  <c r="J54" i="2"/>
  <c r="I29" i="1"/>
  <c r="A29" i="1" s="1"/>
  <c r="J41" i="1"/>
  <c r="J82" i="2"/>
  <c r="I81" i="2"/>
  <c r="H61" i="2"/>
  <c r="H59" i="2"/>
  <c r="H87" i="2"/>
  <c r="H89" i="2"/>
  <c r="H44" i="1"/>
  <c r="I67" i="2"/>
  <c r="J68" i="2"/>
  <c r="J41" i="2"/>
  <c r="I29" i="2"/>
  <c r="A29" i="2" s="1"/>
  <c r="K44" i="2"/>
  <c r="L45" i="2"/>
  <c r="L46" i="1"/>
  <c r="K45" i="1"/>
  <c r="K57" i="2"/>
  <c r="L58" i="2"/>
  <c r="H75" i="2"/>
  <c r="H73" i="2"/>
  <c r="H44" i="2"/>
  <c r="H45" i="2" l="1"/>
  <c r="K58" i="2"/>
  <c r="L61" i="2"/>
  <c r="K61" i="2" s="1"/>
  <c r="L59" i="2"/>
  <c r="K45" i="2"/>
  <c r="L46" i="2"/>
  <c r="J70" i="2"/>
  <c r="I68" i="2"/>
  <c r="J69" i="2"/>
  <c r="I69" i="2" s="1"/>
  <c r="A69" i="2" s="1"/>
  <c r="I41" i="1"/>
  <c r="A41" i="1" s="1"/>
  <c r="J42" i="1"/>
  <c r="H74" i="2"/>
  <c r="H76" i="2"/>
  <c r="H45" i="1"/>
  <c r="H88" i="2"/>
  <c r="H90" i="2"/>
  <c r="J56" i="2"/>
  <c r="I54" i="2"/>
  <c r="J55" i="2"/>
  <c r="I55" i="2" s="1"/>
  <c r="A55" i="2" s="1"/>
  <c r="K46" i="1"/>
  <c r="L47" i="1"/>
  <c r="J42" i="2"/>
  <c r="I41" i="2"/>
  <c r="A41" i="2" s="1"/>
  <c r="H62" i="2"/>
  <c r="H60" i="2"/>
  <c r="J83" i="2"/>
  <c r="I83" i="2" s="1"/>
  <c r="A83" i="2" s="1"/>
  <c r="J84" i="2"/>
  <c r="I82" i="2"/>
  <c r="H63" i="2" l="1"/>
  <c r="K47" i="1"/>
  <c r="L48" i="1"/>
  <c r="J71" i="2"/>
  <c r="I70" i="2"/>
  <c r="A70" i="2" s="1"/>
  <c r="B71" i="2" s="1"/>
  <c r="I84" i="2"/>
  <c r="A84" i="2" s="1"/>
  <c r="J85" i="2"/>
  <c r="H91" i="2"/>
  <c r="L47" i="2"/>
  <c r="K46" i="2"/>
  <c r="B85" i="2"/>
  <c r="H46" i="2"/>
  <c r="I56" i="2"/>
  <c r="A56" i="2" s="1"/>
  <c r="B57" i="2" s="1"/>
  <c r="J57" i="2"/>
  <c r="H77" i="2"/>
  <c r="I42" i="2"/>
  <c r="A42" i="2" s="1"/>
  <c r="J43" i="2"/>
  <c r="H46" i="1"/>
  <c r="J43" i="1"/>
  <c r="I42" i="1"/>
  <c r="A42" i="1" s="1"/>
  <c r="L62" i="2"/>
  <c r="K62" i="2" s="1"/>
  <c r="L60" i="2"/>
  <c r="K59" i="2"/>
  <c r="L63" i="2" l="1"/>
  <c r="K60" i="2"/>
  <c r="H47" i="2"/>
  <c r="H92" i="2"/>
  <c r="L49" i="1"/>
  <c r="K48" i="1"/>
  <c r="H47" i="1"/>
  <c r="H78" i="2"/>
  <c r="L48" i="2"/>
  <c r="K47" i="2"/>
  <c r="J44" i="1"/>
  <c r="I43" i="1"/>
  <c r="A43" i="1" s="1"/>
  <c r="I43" i="2"/>
  <c r="A43" i="2" s="1"/>
  <c r="J44" i="2"/>
  <c r="J58" i="2"/>
  <c r="I57" i="2"/>
  <c r="A57" i="2" s="1"/>
  <c r="J86" i="2"/>
  <c r="I85" i="2"/>
  <c r="A85" i="2" s="1"/>
  <c r="J72" i="2"/>
  <c r="I71" i="2"/>
  <c r="A71" i="2" s="1"/>
  <c r="H93" i="2"/>
  <c r="H64" i="2"/>
  <c r="J73" i="2" l="1"/>
  <c r="J75" i="2"/>
  <c r="I75" i="2" s="1"/>
  <c r="A75" i="2" s="1"/>
  <c r="I72" i="2"/>
  <c r="A72" i="2" s="1"/>
  <c r="J61" i="2"/>
  <c r="I61" i="2" s="1"/>
  <c r="A61" i="2" s="1"/>
  <c r="J59" i="2"/>
  <c r="I58" i="2"/>
  <c r="A58" i="2" s="1"/>
  <c r="I44" i="1"/>
  <c r="A44" i="1" s="1"/>
  <c r="J45" i="1"/>
  <c r="L51" i="1"/>
  <c r="K51" i="1" s="1"/>
  <c r="L50" i="1"/>
  <c r="K49" i="1"/>
  <c r="H48" i="2"/>
  <c r="J45" i="2"/>
  <c r="I44" i="2"/>
  <c r="A44" i="2" s="1"/>
  <c r="H48" i="1"/>
  <c r="J89" i="2"/>
  <c r="I89" i="2" s="1"/>
  <c r="A89" i="2" s="1"/>
  <c r="I86" i="2"/>
  <c r="A86" i="2" s="1"/>
  <c r="J87" i="2"/>
  <c r="K48" i="2"/>
  <c r="L49" i="2"/>
  <c r="K63" i="2"/>
  <c r="L64" i="2"/>
  <c r="K49" i="2" l="1"/>
  <c r="L65" i="2"/>
  <c r="K65" i="2" s="1"/>
  <c r="L51" i="2"/>
  <c r="K51" i="2" s="1"/>
  <c r="L50" i="2"/>
  <c r="K50" i="2" s="1"/>
  <c r="J46" i="2"/>
  <c r="I45" i="2"/>
  <c r="A45" i="2" s="1"/>
  <c r="K50" i="1"/>
  <c r="L52" i="1"/>
  <c r="L79" i="2"/>
  <c r="K79" i="2" s="1"/>
  <c r="K64" i="2"/>
  <c r="H49" i="1"/>
  <c r="J90" i="2"/>
  <c r="I90" i="2" s="1"/>
  <c r="A90" i="2" s="1"/>
  <c r="I87" i="2"/>
  <c r="A87" i="2" s="1"/>
  <c r="J88" i="2"/>
  <c r="H49" i="2"/>
  <c r="J60" i="2"/>
  <c r="J62" i="2"/>
  <c r="I62" i="2" s="1"/>
  <c r="A62" i="2" s="1"/>
  <c r="I59" i="2"/>
  <c r="A59" i="2" s="1"/>
  <c r="J76" i="2"/>
  <c r="I76" i="2" s="1"/>
  <c r="A76" i="2" s="1"/>
  <c r="I73" i="2"/>
  <c r="A73" i="2" s="1"/>
  <c r="J74" i="2"/>
  <c r="I45" i="1"/>
  <c r="A45" i="1" s="1"/>
  <c r="J46" i="1"/>
  <c r="K52" i="1" l="1"/>
  <c r="L53" i="1"/>
  <c r="J77" i="2"/>
  <c r="I74" i="2"/>
  <c r="A74" i="2" s="1"/>
  <c r="J91" i="2"/>
  <c r="I88" i="2"/>
  <c r="A88" i="2" s="1"/>
  <c r="H51" i="1"/>
  <c r="H50" i="1"/>
  <c r="H52" i="1" s="1"/>
  <c r="I60" i="2"/>
  <c r="A60" i="2" s="1"/>
  <c r="J63" i="2"/>
  <c r="J47" i="1"/>
  <c r="I46" i="1"/>
  <c r="A46" i="1" s="1"/>
  <c r="H79" i="2"/>
  <c r="H65" i="2"/>
  <c r="H51" i="2"/>
  <c r="H50" i="2"/>
  <c r="H94" i="2" s="1"/>
  <c r="I46" i="2"/>
  <c r="A46" i="2" s="1"/>
  <c r="J47" i="2"/>
  <c r="I47" i="2" l="1"/>
  <c r="A47" i="2" s="1"/>
  <c r="J48" i="2"/>
  <c r="J48" i="1"/>
  <c r="I47" i="1"/>
  <c r="A47" i="1" s="1"/>
  <c r="H53" i="1"/>
  <c r="H54" i="1" s="1"/>
  <c r="J64" i="2"/>
  <c r="I64" i="2" s="1"/>
  <c r="A64" i="2" s="1"/>
  <c r="J93" i="2"/>
  <c r="I93" i="2" s="1"/>
  <c r="I63" i="2"/>
  <c r="A63" i="2" s="1"/>
  <c r="I77" i="2"/>
  <c r="A77" i="2" s="1"/>
  <c r="J78" i="2"/>
  <c r="I78" i="2" s="1"/>
  <c r="A78" i="2" s="1"/>
  <c r="H95" i="2"/>
  <c r="H96" i="2" s="1"/>
  <c r="K53" i="1"/>
  <c r="L54" i="1"/>
  <c r="I91" i="2"/>
  <c r="A91" i="2" s="1"/>
  <c r="J92" i="2"/>
  <c r="I92" i="2" s="1"/>
  <c r="A92" i="2" s="1"/>
  <c r="I48" i="1" l="1"/>
  <c r="A48" i="1" s="1"/>
  <c r="J49" i="1"/>
  <c r="K54" i="1"/>
  <c r="L55" i="1"/>
  <c r="H56" i="1"/>
  <c r="H55" i="1"/>
  <c r="J49" i="2"/>
  <c r="I48" i="2"/>
  <c r="A48" i="2" s="1"/>
  <c r="H98" i="2"/>
  <c r="H97" i="2"/>
  <c r="L56" i="1" l="1"/>
  <c r="K55" i="1"/>
  <c r="H99" i="2"/>
  <c r="H57" i="1"/>
  <c r="J65" i="2"/>
  <c r="I65" i="2" s="1"/>
  <c r="J79" i="2"/>
  <c r="I79" i="2" s="1"/>
  <c r="J51" i="2"/>
  <c r="I51" i="2" s="1"/>
  <c r="J50" i="2"/>
  <c r="I49" i="2"/>
  <c r="A49" i="2" s="1"/>
  <c r="I49" i="1"/>
  <c r="A49" i="1" s="1"/>
  <c r="J51" i="1"/>
  <c r="I51" i="1" s="1"/>
  <c r="J50" i="1"/>
  <c r="I50" i="1" l="1"/>
  <c r="J52" i="1"/>
  <c r="H100" i="2"/>
  <c r="J94" i="2"/>
  <c r="I50" i="2"/>
  <c r="H58" i="1"/>
  <c r="K56" i="1"/>
  <c r="L57" i="1"/>
  <c r="H59" i="1" l="1"/>
  <c r="H61" i="1"/>
  <c r="H101" i="2"/>
  <c r="H103" i="2"/>
  <c r="L58" i="1"/>
  <c r="K57" i="1"/>
  <c r="J53" i="1"/>
  <c r="I52" i="1"/>
  <c r="A52" i="1" s="1"/>
  <c r="J95" i="2"/>
  <c r="I94" i="2"/>
  <c r="A94" i="2" s="1"/>
  <c r="H104" i="2" l="1"/>
  <c r="H102" i="2"/>
  <c r="L59" i="1"/>
  <c r="L61" i="1"/>
  <c r="K61" i="1" s="1"/>
  <c r="K58" i="1"/>
  <c r="J96" i="2"/>
  <c r="I95" i="2"/>
  <c r="J54" i="1"/>
  <c r="I53" i="1"/>
  <c r="H62" i="1"/>
  <c r="H60" i="1"/>
  <c r="L62" i="1" l="1"/>
  <c r="K62" i="1" s="1"/>
  <c r="K59" i="1"/>
  <c r="L60" i="1"/>
  <c r="J97" i="2"/>
  <c r="I97" i="2" s="1"/>
  <c r="A97" i="2" s="1"/>
  <c r="J98" i="2"/>
  <c r="I96" i="2"/>
  <c r="H105" i="2"/>
  <c r="H63" i="1"/>
  <c r="J55" i="1"/>
  <c r="I55" i="1" s="1"/>
  <c r="A55" i="1" s="1"/>
  <c r="J56" i="1"/>
  <c r="I54" i="1"/>
  <c r="H107" i="2" l="1"/>
  <c r="H106" i="2"/>
  <c r="L63" i="1"/>
  <c r="K60" i="1"/>
  <c r="J57" i="1"/>
  <c r="I56" i="1"/>
  <c r="A56" i="1" s="1"/>
  <c r="B57" i="1" s="1"/>
  <c r="H65" i="1"/>
  <c r="H64" i="1"/>
  <c r="J99" i="2"/>
  <c r="I98" i="2"/>
  <c r="A98" i="2" s="1"/>
  <c r="B99" i="2" s="1"/>
  <c r="I99" i="2" l="1"/>
  <c r="A99" i="2" s="1"/>
  <c r="J100" i="2"/>
  <c r="I57" i="1"/>
  <c r="A57" i="1" s="1"/>
  <c r="J58" i="1"/>
  <c r="K63" i="1"/>
  <c r="L65" i="1"/>
  <c r="L64" i="1"/>
  <c r="K64" i="1" s="1"/>
  <c r="K65" i="1" l="1"/>
  <c r="L66" i="1"/>
  <c r="J61" i="1"/>
  <c r="I61" i="1" s="1"/>
  <c r="A61" i="1" s="1"/>
  <c r="I58" i="1"/>
  <c r="A58" i="1" s="1"/>
  <c r="J59" i="1"/>
  <c r="J103" i="2"/>
  <c r="I103" i="2" s="1"/>
  <c r="A103" i="2" s="1"/>
  <c r="I100" i="2"/>
  <c r="A100" i="2" s="1"/>
  <c r="J101" i="2"/>
  <c r="J102" i="2" l="1"/>
  <c r="J104" i="2"/>
  <c r="I104" i="2" s="1"/>
  <c r="A104" i="2" s="1"/>
  <c r="I101" i="2"/>
  <c r="A101" i="2" s="1"/>
  <c r="L67" i="1"/>
  <c r="K66" i="1"/>
  <c r="J60" i="1"/>
  <c r="J62" i="1"/>
  <c r="I62" i="1" s="1"/>
  <c r="A62" i="1" s="1"/>
  <c r="I59" i="1"/>
  <c r="A59" i="1" s="1"/>
  <c r="L68" i="1" l="1"/>
  <c r="K67" i="1"/>
  <c r="J63" i="1"/>
  <c r="I60" i="1"/>
  <c r="A60" i="1" s="1"/>
  <c r="J105" i="2"/>
  <c r="I102" i="2"/>
  <c r="A102" i="2" s="1"/>
  <c r="J65" i="1" l="1"/>
  <c r="J64" i="1"/>
  <c r="I64" i="1" s="1"/>
  <c r="A64" i="1" s="1"/>
  <c r="I63" i="1"/>
  <c r="A63" i="1" s="1"/>
  <c r="J107" i="2"/>
  <c r="J106" i="2"/>
  <c r="I106" i="2" s="1"/>
  <c r="A106" i="2" s="1"/>
  <c r="I105" i="2"/>
  <c r="A105" i="2" s="1"/>
  <c r="L69" i="1"/>
  <c r="K68" i="1"/>
  <c r="I107" i="2" l="1"/>
  <c r="J108" i="2"/>
  <c r="K69" i="1"/>
  <c r="L70" i="1"/>
  <c r="I65" i="1"/>
  <c r="J66" i="1"/>
  <c r="L71" i="1" l="1"/>
  <c r="K70" i="1"/>
  <c r="I66" i="1"/>
  <c r="A66" i="1" s="1"/>
  <c r="J67" i="1"/>
  <c r="I108" i="2"/>
  <c r="A108" i="2" s="1"/>
  <c r="J109" i="2"/>
  <c r="I67" i="1" l="1"/>
  <c r="J68" i="1"/>
  <c r="I109" i="2"/>
  <c r="J110" i="2"/>
  <c r="K71" i="1"/>
  <c r="L72" i="1"/>
  <c r="J112" i="2" l="1"/>
  <c r="I110" i="2"/>
  <c r="J111" i="2"/>
  <c r="I111" i="2" s="1"/>
  <c r="A111" i="2" s="1"/>
  <c r="K72" i="1"/>
  <c r="L73" i="1"/>
  <c r="J70" i="1"/>
  <c r="I68" i="1"/>
  <c r="J69" i="1"/>
  <c r="I69" i="1" s="1"/>
  <c r="A69" i="1" s="1"/>
  <c r="I70" i="1" l="1"/>
  <c r="A70" i="1" s="1"/>
  <c r="B71" i="1" s="1"/>
  <c r="J71" i="1"/>
  <c r="L74" i="1"/>
  <c r="K73" i="1"/>
  <c r="I112" i="2"/>
  <c r="A112" i="2" s="1"/>
  <c r="B113" i="2" s="1"/>
  <c r="J113" i="2"/>
  <c r="J114" i="2" l="1"/>
  <c r="I113" i="2"/>
  <c r="A113" i="2" s="1"/>
  <c r="J72" i="1"/>
  <c r="I71" i="1"/>
  <c r="A71" i="1" s="1"/>
  <c r="L75" i="1"/>
  <c r="K75" i="1" s="1"/>
  <c r="K74" i="1"/>
  <c r="J73" i="1" l="1"/>
  <c r="I72" i="1"/>
  <c r="A72" i="1" s="1"/>
  <c r="J115" i="2"/>
  <c r="I114" i="2"/>
  <c r="A114" i="2" s="1"/>
  <c r="I115" i="2" l="1"/>
  <c r="A115" i="2" s="1"/>
  <c r="J116" i="2"/>
  <c r="I73" i="1"/>
  <c r="A73" i="1" s="1"/>
  <c r="J74" i="1"/>
  <c r="I74" i="1" l="1"/>
  <c r="A74" i="1" s="1"/>
  <c r="J75" i="1"/>
  <c r="I75" i="1" s="1"/>
  <c r="A75" i="1" s="1"/>
  <c r="I116" i="2"/>
  <c r="A116" i="2" s="1"/>
  <c r="J117" i="2"/>
  <c r="I117" i="2" s="1"/>
  <c r="A117" i="2" s="1"/>
</calcChain>
</file>

<file path=xl/sharedStrings.xml><?xml version="1.0" encoding="utf-8"?>
<sst xmlns="http://schemas.openxmlformats.org/spreadsheetml/2006/main" count="747" uniqueCount="164">
  <si>
    <t>ZADÁVACÍ DOKUMENTACE "VZMR-14-01 Obměna a unifikace IT a AVT v učebnách ZSF JU - dataprojektory"</t>
  </si>
  <si>
    <t>příloha č.</t>
  </si>
  <si>
    <t xml:space="preserve"> </t>
  </si>
  <si>
    <t xml:space="preserve">Smlouva o dodávkách </t>
  </si>
  <si>
    <r>
      <rPr>
        <b/>
        <sz val="16"/>
        <color rgb="FFFFFF00"/>
        <rFont val="Calibri"/>
        <family val="2"/>
        <charset val="238"/>
        <scheme val="minor"/>
      </rPr>
      <t>Technická specifikace vzorků</t>
    </r>
    <r>
      <rPr>
        <sz val="16"/>
        <color rgb="FFFFFF00"/>
        <rFont val="Calibri"/>
        <family val="2"/>
        <charset val="238"/>
        <scheme val="minor"/>
      </rPr>
      <t xml:space="preserve"> - </t>
    </r>
  </si>
  <si>
    <t>Dataprojektory - sály</t>
  </si>
  <si>
    <t>No.</t>
  </si>
  <si>
    <t>Název parametru</t>
  </si>
  <si>
    <t>Hodnoty parametru požadované zadavatelem</t>
  </si>
  <si>
    <t>Uchazeč vyplní všechna bílá, nepodbarvená pole dle skutečných  hodnot parametrů nabízeného vzorku.</t>
  </si>
  <si>
    <t>Název položky / vzorku</t>
  </si>
  <si>
    <t>Popis základní funkcionality, umístění a použití poptávané položky/vzorku</t>
  </si>
  <si>
    <t>Vybavení přednáškových sálů a učeben standardizovanými dataprojektory s jednotnou dálkovou správou a distribucí obrazu přes IP protokol.</t>
  </si>
  <si>
    <t>a</t>
  </si>
  <si>
    <t>C)</t>
  </si>
  <si>
    <t>b</t>
  </si>
  <si>
    <t>Výrobce:</t>
  </si>
  <si>
    <t>Dataprojektor - sál</t>
  </si>
  <si>
    <t>Vybavení přednáškových sálů standardizovanými dataprojektory s jednotnou dálkovou správou a distribucí obrazu přes IP protokol.</t>
  </si>
  <si>
    <r>
      <t>Typové označení výrobce /PartNumber</t>
    </r>
    <r>
      <rPr>
        <sz val="9"/>
        <color theme="1"/>
        <rFont val="Calibri"/>
        <family val="2"/>
        <charset val="238"/>
        <scheme val="minor"/>
      </rPr>
      <t xml:space="preserve"> (všechny nutné položky)</t>
    </r>
  </si>
  <si>
    <t>Odhadovaný počet kusů na ZSF JU do konce platnosti smlouvy [ks]</t>
  </si>
  <si>
    <t>6</t>
  </si>
  <si>
    <t>c</t>
  </si>
  <si>
    <t>Kompatibilita se stávajícím provozovaným řešením (distribuce obrazu, dálková správa prostřednictvím SW NaViSet Administrator 2)</t>
  </si>
  <si>
    <t>ANO</t>
  </si>
  <si>
    <t>A)</t>
  </si>
  <si>
    <t>d</t>
  </si>
  <si>
    <t>Provedení</t>
  </si>
  <si>
    <t>Pevně instalovaný dataprojektor</t>
  </si>
  <si>
    <t>e</t>
  </si>
  <si>
    <t>Projekce</t>
  </si>
  <si>
    <t>přední, zadní, stropní</t>
  </si>
  <si>
    <t>f</t>
  </si>
  <si>
    <t>Svítivost</t>
  </si>
  <si>
    <t>5500 ANSI lm</t>
  </si>
  <si>
    <t>g</t>
  </si>
  <si>
    <t>Životnost světelného zdroje ve eco režimu</t>
  </si>
  <si>
    <t>4000 hod</t>
  </si>
  <si>
    <t>h</t>
  </si>
  <si>
    <t>kontrast</t>
  </si>
  <si>
    <t>2000 : 1</t>
  </si>
  <si>
    <t>i</t>
  </si>
  <si>
    <t>Nativní rozlišení</t>
  </si>
  <si>
    <t>WXGA 1280x800</t>
  </si>
  <si>
    <t>j</t>
  </si>
  <si>
    <t>3D projekce</t>
  </si>
  <si>
    <t>NE</t>
  </si>
  <si>
    <t>k</t>
  </si>
  <si>
    <t>podporované rozlišení</t>
  </si>
  <si>
    <t xml:space="preserve">1920 x 1200 (WUXGA) </t>
  </si>
  <si>
    <t>l</t>
  </si>
  <si>
    <t>Kompatibilita signálu - MAC</t>
  </si>
  <si>
    <t>m</t>
  </si>
  <si>
    <t>Kompatibilita videosignálu</t>
  </si>
  <si>
    <t>480i, 480p, 576i, 576p, 720p, 1080i, 1080p</t>
  </si>
  <si>
    <t>n</t>
  </si>
  <si>
    <t>Vstup/distribuce videosignálu - analog</t>
  </si>
  <si>
    <t xml:space="preserve"> 2xVGA, S-video, C-video </t>
  </si>
  <si>
    <t>o</t>
  </si>
  <si>
    <t>Vstup/distribuce videosignálu - digitál</t>
  </si>
  <si>
    <t>2xHDMI</t>
  </si>
  <si>
    <t>p</t>
  </si>
  <si>
    <t>Vstup/distribuce videosignálu - LAN</t>
  </si>
  <si>
    <t>Ethernet 10/100 Tx</t>
  </si>
  <si>
    <t>q</t>
  </si>
  <si>
    <t>Výstup signálu</t>
  </si>
  <si>
    <t>VGA</t>
  </si>
  <si>
    <t>r</t>
  </si>
  <si>
    <t>Síťová kompatibilita - základní</t>
  </si>
  <si>
    <t>TCP/IP s DHCP</t>
  </si>
  <si>
    <t>s</t>
  </si>
  <si>
    <t>Maximální hladina zvuku ve standardním režimu</t>
  </si>
  <si>
    <t>38 dB</t>
  </si>
  <si>
    <t>B)</t>
  </si>
  <si>
    <t>t</t>
  </si>
  <si>
    <t>ECO mód (snížení svítivosti - prodloužení životnosti světelného zdroje, snížení  hlučnosti, menší příkon)</t>
  </si>
  <si>
    <t>u</t>
  </si>
  <si>
    <t>Okamžité vypnutí po ukončení projekce (bez dochlazování)</t>
  </si>
  <si>
    <t>v</t>
  </si>
  <si>
    <t>Údržba - výměna filtru (v běžném prostředí)</t>
  </si>
  <si>
    <t>při výměně světelného zdroje (4000hod)</t>
  </si>
  <si>
    <t>w</t>
  </si>
  <si>
    <t>Korekce geometrie obrazu</t>
  </si>
  <si>
    <t>lichoběžník vertikálně i horizontálně</t>
  </si>
  <si>
    <t>x</t>
  </si>
  <si>
    <t>Velikost projekce (úhlopříčka)</t>
  </si>
  <si>
    <t>0,64 až 12,7m</t>
  </si>
  <si>
    <t>y</t>
  </si>
  <si>
    <t>Vzdálenost od projekční plochy</t>
  </si>
  <si>
    <t>0,74 až 20,9m</t>
  </si>
  <si>
    <t>z</t>
  </si>
  <si>
    <t>Fyzické zapezpečení</t>
  </si>
  <si>
    <t>Systém Kensington Lock</t>
  </si>
  <si>
    <t>aa</t>
  </si>
  <si>
    <t>Záruční oprava a servis</t>
  </si>
  <si>
    <t>A - reakce NBD + oprava do 22 BD</t>
  </si>
  <si>
    <t>ab</t>
  </si>
  <si>
    <t>Záruční doba</t>
  </si>
  <si>
    <t>3 roky</t>
  </si>
  <si>
    <t>ac</t>
  </si>
  <si>
    <t>ad</t>
  </si>
  <si>
    <t>A - reakce NBD + oprava do 22 BD v místě instalace</t>
  </si>
  <si>
    <t>ae</t>
  </si>
  <si>
    <t>af</t>
  </si>
  <si>
    <t>ag</t>
  </si>
  <si>
    <t>ah</t>
  </si>
  <si>
    <t>Instalace Boreckého</t>
  </si>
  <si>
    <t>Popis</t>
  </si>
  <si>
    <t>Reinstalace dataprojektoru v přednáškových sálech v budově na adrese Boreckého 27, Č. Budějovice</t>
  </si>
  <si>
    <t>výška montáže</t>
  </si>
  <si>
    <t>2 až 4 m</t>
  </si>
  <si>
    <t>deinstalace stávající dataprojektor</t>
  </si>
  <si>
    <t>instalace nový dataprojektor</t>
  </si>
  <si>
    <t>ekologická likvidace přepravních obalů</t>
  </si>
  <si>
    <t>veškerý potřebný instalační materiál (kabely, příchytky, konektory, …)</t>
  </si>
  <si>
    <t>začlenění do stávajícího ovládání Cue Systems</t>
  </si>
  <si>
    <t xml:space="preserve">Instalace dle požadavků uživatele v době MIMO výuku </t>
  </si>
  <si>
    <t>SW licence pro OS</t>
  </si>
  <si>
    <t>Přenositelná licence operačního systému.</t>
  </si>
  <si>
    <t xml:space="preserve">Microsoft Windows 8.1 CZ 32/64bit </t>
  </si>
  <si>
    <t>7</t>
  </si>
  <si>
    <t>Typ SW licence</t>
  </si>
  <si>
    <t>přenositelná mezi různými PC</t>
  </si>
  <si>
    <t>Kompatibilita SW licence se stávajícím provozovaným OS</t>
  </si>
  <si>
    <t xml:space="preserve">  Microsoft Windows 7 Professional 32/64 bit</t>
  </si>
  <si>
    <t>Kompatibilita SW licence se stávajícím licenčním modelem firmy MICROSOFT provozovaným jednotně v rámci celé univerzity.</t>
  </si>
  <si>
    <r>
      <t xml:space="preserve">Licenční smlouva pro řešení ve vzdělávání </t>
    </r>
    <r>
      <rPr>
        <b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nrollment for </t>
    </r>
    <r>
      <rPr>
        <b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ducation </t>
    </r>
    <r>
      <rPr>
        <b/>
        <sz val="11"/>
        <color theme="1"/>
        <rFont val="Calibri"/>
        <family val="2"/>
        <charset val="238"/>
        <scheme val="minor"/>
      </rPr>
      <t>S</t>
    </r>
    <r>
      <rPr>
        <sz val="11"/>
        <color theme="1"/>
        <rFont val="Calibri"/>
        <family val="2"/>
        <charset val="238"/>
        <scheme val="minor"/>
      </rPr>
      <t>olutions</t>
    </r>
  </si>
  <si>
    <t>Délka záruky</t>
  </si>
  <si>
    <t>2</t>
  </si>
  <si>
    <t>A) - minimální požadovaná hodnota, nabízená komponenta může mít vyšší, než požadované hodnoty</t>
  </si>
  <si>
    <t>B) - maximální požadovaná hodnota, nabízená komponenta může mít nižší, než požadované hodnoty</t>
  </si>
  <si>
    <t>C) - nutná hodnota, nabízená komponenta musí mít požadovanou hodnotu</t>
  </si>
  <si>
    <t>Zadavatel je oprávněn ověřit si hodnoty patrametrů nabízené položky v oficiálních materiálech výrobce (WWW stránky, datové listy produktu, katalogy zboží, …). Ve sporných případech (odchylná hodnota uvedená uchazečem od hodnoty uvedených v oficiálních materiálech výrobce) bude pro hodnocení vzorku použita hodnota zjištěná v materiálech výrobce k datu hodnocení nabídky komisí.</t>
  </si>
  <si>
    <t>27"</t>
  </si>
  <si>
    <t>Dataprojektory - učebny</t>
  </si>
  <si>
    <t>Dataprojektor - učebna</t>
  </si>
  <si>
    <t>Vybavení učeben standardizovanými dataprojektory s jednotnou dálkovou správou a distribucí obrazu přes IP protokol.</t>
  </si>
  <si>
    <t>28</t>
  </si>
  <si>
    <t>4500 ANSI lm</t>
  </si>
  <si>
    <t>6000 hod</t>
  </si>
  <si>
    <t>4000 : 1</t>
  </si>
  <si>
    <t>Přenos obrazu přes LAN - Remote desktop</t>
  </si>
  <si>
    <t>Funkce Remote desktop – přihlášení ke vzdálené ploše PC projektorem. Ovládání projektoru USB Klávesnicí a myší.</t>
  </si>
  <si>
    <t>Přenos obrazu přes LAN - Spouštění souborů, Windows Media Connect</t>
  </si>
  <si>
    <t xml:space="preserve">
Přímé spouštění souborů (JPEG, BMP, GIF, PNG, MPEG2, WMV9, MP4, PPT, PDF, MPEG2, JPEG, WMV9, MP4) ze síťového úložiště v LAN, kompatibilita s funkcí Windows Media Conect.
</t>
  </si>
  <si>
    <t>37 dB</t>
  </si>
  <si>
    <t>Start projekce po zapnutí</t>
  </si>
  <si>
    <t>5 s</t>
  </si>
  <si>
    <t>při výměně světelného zdroje (3000hod)</t>
  </si>
  <si>
    <t>0,64 až 7,6m</t>
  </si>
  <si>
    <t>0,69 až 14,6m</t>
  </si>
  <si>
    <t>Reinstalace dataprojektoru v učebnách v budově na adrese Boreckého 27, Č. Budějovice</t>
  </si>
  <si>
    <t>12</t>
  </si>
  <si>
    <t>Instalace a nakonektorování kabelu UTP CAT 5e do stávající kabelovíé trasy PC-dataprojektor</t>
  </si>
  <si>
    <t>min.16m, stávající husí krk a kabelový žlab</t>
  </si>
  <si>
    <t>Instalace Výstaviště</t>
  </si>
  <si>
    <t>Reinstalace dataprojektoru v učebnách v budově na adrese U Výstaviště 26, Č. Budějovice</t>
  </si>
  <si>
    <t>4</t>
  </si>
  <si>
    <t>cca 15m, stávající husí krk a kabelový žlab</t>
  </si>
  <si>
    <t>Instalace Destinové</t>
  </si>
  <si>
    <t>Reinstalace dataprojektoru v učebnách v budově na adrese E. destinové 46, Č. Budějovice</t>
  </si>
  <si>
    <t>9</t>
  </si>
  <si>
    <t>Instalace nemocnice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</si>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</sst>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5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6"/>
      <color rgb="FFFFFF00"/>
      <name val="Calibri"/>
      <family val="2"/>
      <charset val="238"/>
      <scheme val="minor"/>
    </font>
    <font>
      <b/>
      <sz val="16"/>
      <color rgb="FFFFFF00"/>
      <name val="Calibri"/>
      <family val="2"/>
      <charset val="238"/>
      <scheme val="minor"/>
    </font>
    <font>
      <b/>
      <i/>
      <sz val="16"/>
      <color rgb="FFFFFF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22"/>
      <color theme="4" tint="-0.499984740745262"/>
      <name val="Calibri"/>
      <family val="2"/>
      <charset val="238"/>
    </font>
    <font>
      <i/>
      <sz val="5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vertAlign val="superscript"/>
      <sz val="12"/>
      <color theme="1"/>
      <name val="Calibri"/>
      <family val="2"/>
      <charset val="238"/>
      <scheme val="minor"/>
    </font>
    <font>
      <b/>
      <vertAlign val="superscript"/>
      <sz val="12"/>
      <color theme="0"/>
      <name val="Calibri"/>
      <family val="2"/>
      <charset val="238"/>
      <scheme val="minor"/>
    </font>
    <font>
      <i/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vertAlign val="superscript"/>
      <sz val="12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8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1"/>
      <color theme="0"/>
      <name val="Calibri"/>
      <family val="2"/>
      <charset val="238"/>
    </font>
    <font>
      <i/>
      <sz val="9"/>
      <color theme="0"/>
      <name val="Calibri"/>
      <family val="2"/>
      <charset val="238"/>
    </font>
    <font>
      <b/>
      <sz val="12"/>
      <color indexed="8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8" tint="-0.24994659260841701"/>
      </left>
      <right style="thin">
        <color indexed="64"/>
      </right>
      <top style="thick">
        <color theme="8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8" tint="-0.2499465926084170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8" tint="-0.24994659260841701"/>
      </right>
      <top style="thick">
        <color theme="8" tint="-0.24994659260841701"/>
      </top>
      <bottom style="thin">
        <color indexed="64"/>
      </bottom>
      <diagonal/>
    </border>
    <border>
      <left style="thick">
        <color theme="8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8" tint="-0.24994659260841701"/>
      </right>
      <top style="thin">
        <color indexed="64"/>
      </top>
      <bottom style="thin">
        <color indexed="64"/>
      </bottom>
      <diagonal/>
    </border>
    <border>
      <left style="thick">
        <color theme="8" tint="-0.2499465926084170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theme="8" tint="-0.24994659260841701"/>
      </right>
      <top style="thin">
        <color indexed="64"/>
      </top>
      <bottom style="medium">
        <color indexed="64"/>
      </bottom>
      <diagonal/>
    </border>
    <border>
      <left style="thick">
        <color theme="8" tint="-0.24994659260841701"/>
      </left>
      <right/>
      <top/>
      <bottom/>
      <diagonal/>
    </border>
    <border>
      <left/>
      <right style="thick">
        <color theme="8" tint="-0.24994659260841701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theme="8" tint="-0.2499465926084170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8" tint="-0.24994659260841701"/>
      </right>
      <top style="medium">
        <color indexed="64"/>
      </top>
      <bottom style="thin">
        <color indexed="64"/>
      </bottom>
      <diagonal/>
    </border>
    <border>
      <left style="thick">
        <color theme="8" tint="-0.2499465926084170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theme="8" tint="-0.2499465926084170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8" tint="-0.24994659260841701"/>
      </right>
      <top style="thin">
        <color indexed="64"/>
      </top>
      <bottom style="thin">
        <color indexed="64"/>
      </bottom>
      <diagonal/>
    </border>
    <border>
      <left style="thick">
        <color theme="8" tint="-0.24994659260841701"/>
      </left>
      <right/>
      <top/>
      <bottom style="thick">
        <color theme="8" tint="-0.24994659260841701"/>
      </bottom>
      <diagonal/>
    </border>
    <border>
      <left/>
      <right/>
      <top/>
      <bottom style="thick">
        <color theme="8" tint="-0.24994659260841701"/>
      </bottom>
      <diagonal/>
    </border>
    <border>
      <left/>
      <right style="thick">
        <color theme="8" tint="-0.24994659260841701"/>
      </right>
      <top/>
      <bottom style="thick">
        <color theme="8" tint="-0.2499465926084170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/>
    <xf numFmtId="0" fontId="7" fillId="0" borderId="0"/>
    <xf numFmtId="0" fontId="1" fillId="0" borderId="14">
      <protection locked="0"/>
    </xf>
    <xf numFmtId="49" fontId="18" fillId="0" borderId="0">
      <alignment vertical="center"/>
    </xf>
    <xf numFmtId="0" fontId="14" fillId="0" borderId="40">
      <protection locked="0"/>
    </xf>
    <xf numFmtId="0" fontId="14" fillId="0" borderId="14">
      <protection locked="0"/>
    </xf>
    <xf numFmtId="49" fontId="30" fillId="0" borderId="0">
      <alignment vertical="center"/>
    </xf>
    <xf numFmtId="0" fontId="7" fillId="0" borderId="0"/>
  </cellStyleXfs>
  <cellXfs count="128">
    <xf numFmtId="0" fontId="0" fillId="0" borderId="0" xfId="0"/>
    <xf numFmtId="0" fontId="2" fillId="2" borderId="1" xfId="0" applyFont="1" applyFill="1" applyBorder="1"/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left" vertical="center"/>
    </xf>
    <xf numFmtId="0" fontId="0" fillId="3" borderId="4" xfId="0" applyFill="1" applyBorder="1" applyAlignment="1">
      <alignment wrapText="1"/>
    </xf>
    <xf numFmtId="0" fontId="0" fillId="4" borderId="0" xfId="0" applyFill="1"/>
    <xf numFmtId="0" fontId="2" fillId="2" borderId="5" xfId="0" applyFont="1" applyFill="1" applyBorder="1"/>
    <xf numFmtId="0" fontId="3" fillId="2" borderId="6" xfId="0" applyFont="1" applyFill="1" applyBorder="1"/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/>
    </xf>
    <xf numFmtId="0" fontId="2" fillId="5" borderId="0" xfId="0" applyFont="1" applyFill="1"/>
    <xf numFmtId="0" fontId="0" fillId="5" borderId="0" xfId="0" applyFill="1"/>
    <xf numFmtId="0" fontId="0" fillId="5" borderId="0" xfId="0" applyFill="1" applyAlignment="1">
      <alignment horizontal="center" vertical="center"/>
    </xf>
    <xf numFmtId="0" fontId="0" fillId="0" borderId="0" xfId="0" applyFill="1"/>
    <xf numFmtId="0" fontId="4" fillId="6" borderId="8" xfId="0" applyFont="1" applyFill="1" applyBorder="1" applyAlignment="1">
      <alignment horizontal="right"/>
    </xf>
    <xf numFmtId="0" fontId="4" fillId="6" borderId="9" xfId="0" applyFont="1" applyFill="1" applyBorder="1" applyAlignment="1">
      <alignment horizontal="right"/>
    </xf>
    <xf numFmtId="0" fontId="6" fillId="6" borderId="9" xfId="0" applyFont="1" applyFill="1" applyBorder="1" applyAlignment="1">
      <alignment horizontal="left"/>
    </xf>
    <xf numFmtId="0" fontId="6" fillId="6" borderId="9" xfId="0" applyFont="1" applyFill="1" applyBorder="1"/>
    <xf numFmtId="0" fontId="4" fillId="6" borderId="10" xfId="0" applyFont="1" applyFill="1" applyBorder="1"/>
    <xf numFmtId="0" fontId="0" fillId="7" borderId="0" xfId="0" applyFill="1"/>
    <xf numFmtId="0" fontId="2" fillId="5" borderId="0" xfId="0" applyFont="1" applyFill="1" applyBorder="1" applyAlignment="1">
      <alignment horizontal="right"/>
    </xf>
    <xf numFmtId="0" fontId="0" fillId="5" borderId="0" xfId="0" applyFill="1" applyBorder="1" applyAlignment="1">
      <alignment horizontal="right"/>
    </xf>
    <xf numFmtId="0" fontId="1" fillId="0" borderId="0" xfId="0" applyFont="1" applyFill="1" applyAlignment="1">
      <alignment horizontal="left"/>
    </xf>
    <xf numFmtId="0" fontId="0" fillId="3" borderId="11" xfId="0" applyFill="1" applyBorder="1" applyAlignment="1">
      <alignment wrapText="1"/>
    </xf>
    <xf numFmtId="49" fontId="8" fillId="8" borderId="12" xfId="1" applyNumberFormat="1" applyFont="1" applyFill="1" applyBorder="1" applyAlignment="1">
      <alignment horizontal="center" vertical="center" wrapText="1"/>
    </xf>
    <xf numFmtId="49" fontId="8" fillId="8" borderId="13" xfId="1" applyNumberFormat="1" applyFont="1" applyFill="1" applyBorder="1" applyAlignment="1">
      <alignment horizontal="center" vertical="center" wrapText="1"/>
    </xf>
    <xf numFmtId="49" fontId="8" fillId="9" borderId="13" xfId="1" applyNumberFormat="1" applyFont="1" applyFill="1" applyBorder="1" applyAlignment="1">
      <alignment horizontal="center" vertical="center" wrapText="1"/>
    </xf>
    <xf numFmtId="0" fontId="9" fillId="0" borderId="13" xfId="2" applyFont="1" applyBorder="1" applyAlignment="1">
      <alignment horizontal="center" vertical="center" wrapText="1"/>
      <protection locked="0"/>
    </xf>
    <xf numFmtId="0" fontId="9" fillId="0" borderId="15" xfId="2" applyFont="1" applyBorder="1" applyAlignment="1">
      <alignment horizontal="center" vertical="center" wrapText="1"/>
      <protection locked="0"/>
    </xf>
    <xf numFmtId="0" fontId="10" fillId="8" borderId="16" xfId="1" applyNumberFormat="1" applyFont="1" applyFill="1" applyBorder="1" applyAlignment="1">
      <alignment vertical="center" wrapText="1"/>
    </xf>
    <xf numFmtId="49" fontId="8" fillId="8" borderId="11" xfId="1" applyNumberFormat="1" applyFont="1" applyFill="1" applyBorder="1" applyAlignment="1">
      <alignment vertical="center" wrapText="1"/>
    </xf>
    <xf numFmtId="0" fontId="11" fillId="9" borderId="11" xfId="1" applyNumberFormat="1" applyFont="1" applyFill="1" applyBorder="1" applyAlignment="1">
      <alignment horizontal="center" vertical="center" wrapText="1"/>
    </xf>
    <xf numFmtId="0" fontId="11" fillId="9" borderId="17" xfId="1" applyNumberFormat="1" applyFont="1" applyFill="1" applyBorder="1" applyAlignment="1">
      <alignment horizontal="center" vertical="center" wrapText="1"/>
    </xf>
    <xf numFmtId="49" fontId="12" fillId="8" borderId="16" xfId="1" applyNumberFormat="1" applyFont="1" applyFill="1" applyBorder="1" applyAlignment="1">
      <alignment horizontal="right" vertical="top" wrapText="1"/>
    </xf>
    <xf numFmtId="49" fontId="13" fillId="8" borderId="11" xfId="1" applyNumberFormat="1" applyFont="1" applyFill="1" applyBorder="1" applyAlignment="1">
      <alignment horizontal="left" vertical="center" wrapText="1"/>
    </xf>
    <xf numFmtId="49" fontId="7" fillId="9" borderId="11" xfId="1" applyNumberFormat="1" applyFont="1" applyFill="1" applyBorder="1" applyAlignment="1">
      <alignment horizontal="center" vertical="center" wrapText="1"/>
    </xf>
    <xf numFmtId="49" fontId="7" fillId="9" borderId="17" xfId="1" applyNumberFormat="1" applyFont="1" applyFill="1" applyBorder="1" applyAlignment="1">
      <alignment horizontal="center" vertical="center" wrapText="1"/>
    </xf>
    <xf numFmtId="0" fontId="14" fillId="8" borderId="16" xfId="1" applyNumberFormat="1" applyFont="1" applyFill="1" applyBorder="1" applyAlignment="1">
      <alignment vertical="center" wrapText="1"/>
    </xf>
    <xf numFmtId="0" fontId="1" fillId="8" borderId="11" xfId="0" applyNumberFormat="1" applyFont="1" applyFill="1" applyBorder="1" applyAlignment="1">
      <alignment horizontal="center" vertical="center" wrapText="1"/>
    </xf>
    <xf numFmtId="164" fontId="15" fillId="0" borderId="11" xfId="2" applyNumberFormat="1" applyFont="1" applyBorder="1" applyAlignment="1">
      <alignment horizontal="center" vertical="center"/>
      <protection locked="0"/>
    </xf>
    <xf numFmtId="164" fontId="15" fillId="0" borderId="17" xfId="2" applyNumberFormat="1" applyFont="1" applyBorder="1" applyAlignment="1">
      <alignment horizontal="center" vertical="center"/>
      <protection locked="0"/>
    </xf>
    <xf numFmtId="0" fontId="7" fillId="3" borderId="4" xfId="1" applyNumberFormat="1" applyFill="1" applyBorder="1" applyAlignment="1">
      <alignment horizontal="left" vertical="center" wrapText="1"/>
    </xf>
    <xf numFmtId="49" fontId="7" fillId="0" borderId="0" xfId="1" applyNumberFormat="1" applyAlignment="1">
      <alignment horizontal="left" vertical="center" wrapText="1"/>
    </xf>
    <xf numFmtId="49" fontId="16" fillId="8" borderId="18" xfId="0" applyNumberFormat="1" applyFont="1" applyFill="1" applyBorder="1" applyAlignment="1">
      <alignment vertical="center" wrapText="1"/>
    </xf>
    <xf numFmtId="0" fontId="17" fillId="8" borderId="19" xfId="0" applyNumberFormat="1" applyFont="1" applyFill="1" applyBorder="1" applyAlignment="1">
      <alignment vertical="center" wrapText="1"/>
    </xf>
    <xf numFmtId="0" fontId="0" fillId="9" borderId="19" xfId="0" applyNumberFormat="1" applyFill="1" applyBorder="1" applyAlignment="1">
      <alignment horizontal="center" vertical="center" wrapText="1"/>
    </xf>
    <xf numFmtId="49" fontId="19" fillId="10" borderId="19" xfId="3" applyFont="1" applyFill="1" applyBorder="1">
      <alignment vertical="center"/>
    </xf>
    <xf numFmtId="0" fontId="1" fillId="0" borderId="19" xfId="2" applyBorder="1" applyAlignment="1">
      <alignment horizontal="center" vertical="center"/>
      <protection locked="0"/>
    </xf>
    <xf numFmtId="0" fontId="1" fillId="0" borderId="20" xfId="2" applyBorder="1" applyAlignment="1">
      <alignment horizontal="center" vertical="center"/>
      <protection locked="0"/>
    </xf>
    <xf numFmtId="0" fontId="2" fillId="5" borderId="21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0" fillId="0" borderId="0" xfId="0" applyBorder="1"/>
    <xf numFmtId="0" fontId="0" fillId="0" borderId="22" xfId="0" applyBorder="1"/>
    <xf numFmtId="0" fontId="10" fillId="9" borderId="11" xfId="1" applyNumberFormat="1" applyFont="1" applyFill="1" applyBorder="1" applyAlignment="1">
      <alignment horizontal="left" vertical="center" wrapText="1"/>
    </xf>
    <xf numFmtId="0" fontId="0" fillId="8" borderId="11" xfId="0" applyFill="1" applyBorder="1" applyAlignment="1">
      <alignment vertical="top"/>
    </xf>
    <xf numFmtId="0" fontId="1" fillId="0" borderId="17" xfId="2" applyBorder="1" applyAlignment="1">
      <alignment horizontal="center" vertical="center" wrapText="1"/>
      <protection locked="0"/>
    </xf>
    <xf numFmtId="49" fontId="7" fillId="9" borderId="11" xfId="1" applyNumberFormat="1" applyFont="1" applyFill="1" applyBorder="1" applyAlignment="1">
      <alignment horizontal="left" vertical="top" wrapText="1"/>
    </xf>
    <xf numFmtId="0" fontId="0" fillId="8" borderId="11" xfId="0" applyFill="1" applyBorder="1" applyAlignment="1">
      <alignment horizontal="left" vertical="top" wrapText="1"/>
    </xf>
    <xf numFmtId="0" fontId="0" fillId="8" borderId="17" xfId="0" applyFill="1" applyBorder="1" applyAlignment="1">
      <alignment horizontal="left" vertical="top" wrapText="1"/>
    </xf>
    <xf numFmtId="0" fontId="1" fillId="0" borderId="11" xfId="2" applyBorder="1" applyAlignment="1">
      <alignment horizontal="center" vertical="center" wrapText="1"/>
      <protection locked="0"/>
    </xf>
    <xf numFmtId="0" fontId="1" fillId="0" borderId="17" xfId="2" applyBorder="1" applyAlignment="1">
      <alignment horizontal="center" vertical="center" wrapText="1"/>
      <protection locked="0"/>
    </xf>
    <xf numFmtId="0" fontId="20" fillId="8" borderId="16" xfId="1" applyNumberFormat="1" applyFont="1" applyFill="1" applyBorder="1" applyAlignment="1">
      <alignment vertical="center" wrapText="1"/>
    </xf>
    <xf numFmtId="49" fontId="21" fillId="8" borderId="11" xfId="1" applyNumberFormat="1" applyFont="1" applyFill="1" applyBorder="1" applyAlignment="1">
      <alignment horizontal="left" vertical="top" wrapText="1"/>
    </xf>
    <xf numFmtId="49" fontId="10" fillId="9" borderId="11" xfId="1" applyNumberFormat="1" applyFont="1" applyFill="1" applyBorder="1" applyAlignment="1">
      <alignment horizontal="center" vertical="center" wrapText="1"/>
    </xf>
    <xf numFmtId="49" fontId="10" fillId="9" borderId="17" xfId="1" applyNumberFormat="1" applyFont="1" applyFill="1" applyBorder="1" applyAlignment="1">
      <alignment horizontal="center" vertical="center" wrapText="1"/>
    </xf>
    <xf numFmtId="0" fontId="17" fillId="8" borderId="11" xfId="0" applyNumberFormat="1" applyFont="1" applyFill="1" applyBorder="1" applyAlignment="1">
      <alignment horizontal="center" vertical="center" wrapText="1"/>
    </xf>
    <xf numFmtId="164" fontId="1" fillId="0" borderId="11" xfId="2" applyNumberFormat="1" applyBorder="1" applyAlignment="1">
      <alignment horizontal="center" vertical="center"/>
      <protection locked="0"/>
    </xf>
    <xf numFmtId="164" fontId="1" fillId="0" borderId="17" xfId="2" applyNumberFormat="1" applyBorder="1" applyAlignment="1">
      <alignment horizontal="center" vertical="center"/>
      <protection locked="0"/>
    </xf>
    <xf numFmtId="0" fontId="14" fillId="8" borderId="18" xfId="1" applyNumberFormat="1" applyFont="1" applyFill="1" applyBorder="1" applyAlignment="1">
      <alignment vertical="center" wrapText="1"/>
    </xf>
    <xf numFmtId="0" fontId="22" fillId="8" borderId="19" xfId="0" applyNumberFormat="1" applyFont="1" applyFill="1" applyBorder="1" applyAlignment="1">
      <alignment horizontal="center" vertical="center" wrapText="1"/>
    </xf>
    <xf numFmtId="164" fontId="1" fillId="0" borderId="19" xfId="2" applyNumberFormat="1" applyBorder="1" applyAlignment="1">
      <alignment horizontal="center" vertical="center"/>
      <protection locked="0"/>
    </xf>
    <xf numFmtId="164" fontId="1" fillId="0" borderId="20" xfId="2" applyNumberFormat="1" applyBorder="1" applyAlignment="1">
      <alignment horizontal="center" vertical="center"/>
      <protection locked="0"/>
    </xf>
    <xf numFmtId="0" fontId="0" fillId="3" borderId="4" xfId="0" applyNumberFormat="1" applyFill="1" applyBorder="1" applyAlignment="1">
      <alignment wrapText="1"/>
    </xf>
    <xf numFmtId="49" fontId="16" fillId="8" borderId="16" xfId="0" applyNumberFormat="1" applyFont="1" applyFill="1" applyBorder="1" applyAlignment="1">
      <alignment vertical="center" wrapText="1"/>
    </xf>
    <xf numFmtId="49" fontId="17" fillId="8" borderId="4" xfId="0" applyNumberFormat="1" applyFont="1" applyFill="1" applyBorder="1" applyAlignment="1">
      <alignment wrapText="1"/>
    </xf>
    <xf numFmtId="49" fontId="0" fillId="9" borderId="11" xfId="0" applyNumberFormat="1" applyFill="1" applyBorder="1" applyAlignment="1">
      <alignment horizontal="center" vertical="center" wrapText="1"/>
    </xf>
    <xf numFmtId="49" fontId="23" fillId="11" borderId="14" xfId="3" applyFont="1" applyFill="1" applyBorder="1">
      <alignment vertical="center"/>
    </xf>
    <xf numFmtId="0" fontId="1" fillId="0" borderId="11" xfId="2" applyBorder="1">
      <protection locked="0"/>
    </xf>
    <xf numFmtId="0" fontId="1" fillId="0" borderId="17" xfId="2" applyBorder="1">
      <protection locked="0"/>
    </xf>
    <xf numFmtId="49" fontId="19" fillId="10" borderId="11" xfId="3" applyFont="1" applyFill="1" applyBorder="1">
      <alignment vertical="center"/>
    </xf>
    <xf numFmtId="0" fontId="1" fillId="0" borderId="11" xfId="2" applyBorder="1" applyAlignment="1">
      <alignment horizontal="center" vertical="center"/>
      <protection locked="0"/>
    </xf>
    <xf numFmtId="0" fontId="1" fillId="0" borderId="17" xfId="2" applyBorder="1" applyAlignment="1">
      <alignment horizontal="center" vertical="center"/>
      <protection locked="0"/>
    </xf>
    <xf numFmtId="49" fontId="17" fillId="8" borderId="4" xfId="0" applyNumberFormat="1" applyFont="1" applyFill="1" applyBorder="1" applyAlignment="1">
      <alignment vertical="center" wrapText="1"/>
    </xf>
    <xf numFmtId="49" fontId="17" fillId="8" borderId="23" xfId="0" applyNumberFormat="1" applyFont="1" applyFill="1" applyBorder="1" applyAlignment="1">
      <alignment wrapText="1"/>
    </xf>
    <xf numFmtId="0" fontId="1" fillId="0" borderId="19" xfId="2" applyBorder="1">
      <protection locked="0"/>
    </xf>
    <xf numFmtId="0" fontId="1" fillId="0" borderId="20" xfId="2" applyBorder="1">
      <protection locked="0"/>
    </xf>
    <xf numFmtId="0" fontId="24" fillId="5" borderId="0" xfId="0" applyFont="1" applyFill="1" applyBorder="1" applyAlignment="1">
      <alignment horizontal="right"/>
    </xf>
    <xf numFmtId="0" fontId="10" fillId="8" borderId="24" xfId="1" applyNumberFormat="1" applyFont="1" applyFill="1" applyBorder="1" applyAlignment="1">
      <alignment vertical="center" wrapText="1"/>
    </xf>
    <xf numFmtId="49" fontId="8" fillId="8" borderId="25" xfId="1" applyNumberFormat="1" applyFont="1" applyFill="1" applyBorder="1" applyAlignment="1">
      <alignment vertical="center" wrapText="1"/>
    </xf>
    <xf numFmtId="0" fontId="10" fillId="9" borderId="25" xfId="1" applyNumberFormat="1" applyFont="1" applyFill="1" applyBorder="1" applyAlignment="1">
      <alignment horizontal="left" vertical="center" wrapText="1"/>
    </xf>
    <xf numFmtId="0" fontId="0" fillId="9" borderId="25" xfId="0" applyFill="1" applyBorder="1" applyAlignment="1">
      <alignment vertical="top"/>
    </xf>
    <xf numFmtId="0" fontId="1" fillId="9" borderId="26" xfId="2" applyFill="1" applyBorder="1" applyAlignment="1">
      <alignment horizontal="center" vertical="center" wrapText="1"/>
      <protection locked="0"/>
    </xf>
    <xf numFmtId="49" fontId="25" fillId="8" borderId="16" xfId="1" applyNumberFormat="1" applyFont="1" applyFill="1" applyBorder="1" applyAlignment="1">
      <alignment horizontal="right" vertical="top" wrapText="1"/>
    </xf>
    <xf numFmtId="49" fontId="26" fillId="8" borderId="11" xfId="1" applyNumberFormat="1" applyFont="1" applyFill="1" applyBorder="1" applyAlignment="1">
      <alignment horizontal="right" vertical="top" wrapText="1"/>
    </xf>
    <xf numFmtId="0" fontId="0" fillId="9" borderId="11" xfId="0" applyFill="1" applyBorder="1" applyAlignment="1">
      <alignment horizontal="left" vertical="top"/>
    </xf>
    <xf numFmtId="0" fontId="0" fillId="9" borderId="17" xfId="0" applyFill="1" applyBorder="1" applyAlignment="1">
      <alignment horizontal="left" vertical="top"/>
    </xf>
    <xf numFmtId="0" fontId="1" fillId="9" borderId="11" xfId="2" applyFill="1" applyBorder="1" applyAlignment="1">
      <alignment horizontal="center" vertical="center" wrapText="1"/>
      <protection locked="0"/>
    </xf>
    <xf numFmtId="0" fontId="1" fillId="9" borderId="17" xfId="2" applyFill="1" applyBorder="1" applyAlignment="1">
      <alignment horizontal="center" vertical="center" wrapText="1"/>
      <protection locked="0"/>
    </xf>
    <xf numFmtId="49" fontId="16" fillId="8" borderId="27" xfId="0" applyNumberFormat="1" applyFont="1" applyFill="1" applyBorder="1" applyAlignment="1">
      <alignment vertical="center" wrapText="1"/>
    </xf>
    <xf numFmtId="49" fontId="17" fillId="8" borderId="28" xfId="0" applyNumberFormat="1" applyFont="1" applyFill="1" applyBorder="1" applyAlignment="1">
      <alignment vertical="center" wrapText="1"/>
    </xf>
    <xf numFmtId="49" fontId="0" fillId="9" borderId="29" xfId="0" applyNumberFormat="1" applyFill="1" applyBorder="1" applyAlignment="1">
      <alignment horizontal="center" vertical="center" wrapText="1"/>
    </xf>
    <xf numFmtId="49" fontId="23" fillId="11" borderId="30" xfId="3" applyFont="1" applyFill="1" applyBorder="1">
      <alignment vertical="center"/>
    </xf>
    <xf numFmtId="0" fontId="1" fillId="0" borderId="29" xfId="2" applyBorder="1">
      <protection locked="0"/>
    </xf>
    <xf numFmtId="0" fontId="1" fillId="0" borderId="31" xfId="2" applyBorder="1">
      <protection locked="0"/>
    </xf>
    <xf numFmtId="49" fontId="0" fillId="9" borderId="19" xfId="0" applyNumberFormat="1" applyFill="1" applyBorder="1" applyAlignment="1">
      <alignment horizontal="center" vertical="center" wrapText="1"/>
    </xf>
    <xf numFmtId="49" fontId="23" fillId="11" borderId="32" xfId="3" applyFont="1" applyFill="1" applyBorder="1">
      <alignment vertical="center"/>
    </xf>
    <xf numFmtId="0" fontId="0" fillId="8" borderId="25" xfId="0" applyFill="1" applyBorder="1" applyAlignment="1">
      <alignment vertical="top"/>
    </xf>
    <xf numFmtId="0" fontId="1" fillId="0" borderId="26" xfId="2" applyBorder="1" applyAlignment="1">
      <alignment horizontal="center" vertical="center" wrapText="1"/>
      <protection locked="0"/>
    </xf>
    <xf numFmtId="0" fontId="0" fillId="8" borderId="33" xfId="0" applyFill="1" applyBorder="1" applyAlignment="1">
      <alignment horizontal="left" vertical="top" wrapText="1"/>
    </xf>
    <xf numFmtId="0" fontId="0" fillId="8" borderId="34" xfId="0" applyFill="1" applyBorder="1" applyAlignment="1">
      <alignment horizontal="left" vertical="top" wrapText="1"/>
    </xf>
    <xf numFmtId="49" fontId="17" fillId="8" borderId="29" xfId="0" applyNumberFormat="1" applyFont="1" applyFill="1" applyBorder="1" applyAlignment="1">
      <alignment vertical="center" wrapText="1"/>
    </xf>
    <xf numFmtId="49" fontId="19" fillId="10" borderId="29" xfId="3" applyFont="1" applyFill="1" applyBorder="1">
      <alignment vertical="center"/>
    </xf>
    <xf numFmtId="49" fontId="17" fillId="8" borderId="11" xfId="0" applyNumberFormat="1" applyFont="1" applyFill="1" applyBorder="1" applyAlignment="1">
      <alignment vertical="center" wrapText="1"/>
    </xf>
    <xf numFmtId="49" fontId="27" fillId="8" borderId="19" xfId="1" applyNumberFormat="1" applyFont="1" applyFill="1" applyBorder="1" applyAlignment="1">
      <alignment wrapText="1"/>
    </xf>
    <xf numFmtId="49" fontId="7" fillId="9" borderId="19" xfId="1" applyNumberFormat="1" applyFont="1" applyFill="1" applyBorder="1" applyAlignment="1">
      <alignment horizontal="center" vertical="center" wrapText="1"/>
    </xf>
    <xf numFmtId="49" fontId="28" fillId="10" borderId="21" xfId="1" applyNumberFormat="1" applyFont="1" applyFill="1" applyBorder="1" applyAlignment="1">
      <alignment horizontal="center" vertical="center" wrapText="1"/>
    </xf>
    <xf numFmtId="49" fontId="28" fillId="10" borderId="0" xfId="1" applyNumberFormat="1" applyFont="1" applyFill="1" applyBorder="1" applyAlignment="1">
      <alignment horizontal="center" vertical="center" wrapText="1"/>
    </xf>
    <xf numFmtId="49" fontId="28" fillId="10" borderId="22" xfId="1" applyNumberFormat="1" applyFont="1" applyFill="1" applyBorder="1" applyAlignment="1">
      <alignment horizontal="center" vertical="center" wrapText="1"/>
    </xf>
    <xf numFmtId="49" fontId="29" fillId="10" borderId="35" xfId="1" applyNumberFormat="1" applyFont="1" applyFill="1" applyBorder="1" applyAlignment="1">
      <alignment horizontal="center" vertical="center" wrapText="1"/>
    </xf>
    <xf numFmtId="49" fontId="29" fillId="10" borderId="36" xfId="1" applyNumberFormat="1" applyFont="1" applyFill="1" applyBorder="1" applyAlignment="1">
      <alignment horizontal="center" vertical="center" wrapText="1"/>
    </xf>
    <xf numFmtId="49" fontId="29" fillId="10" borderId="37" xfId="1" applyNumberFormat="1" applyFont="1" applyFill="1" applyBorder="1" applyAlignment="1">
      <alignment horizontal="center" vertical="center" wrapText="1"/>
    </xf>
    <xf numFmtId="49" fontId="16" fillId="8" borderId="24" xfId="0" applyNumberFormat="1" applyFont="1" applyFill="1" applyBorder="1" applyAlignment="1">
      <alignment vertical="center" wrapText="1"/>
    </xf>
    <xf numFmtId="49" fontId="17" fillId="8" borderId="38" xfId="0" applyNumberFormat="1" applyFont="1" applyFill="1" applyBorder="1" applyAlignment="1">
      <alignment vertical="center" wrapText="1"/>
    </xf>
    <xf numFmtId="49" fontId="0" fillId="9" borderId="25" xfId="0" applyNumberFormat="1" applyFill="1" applyBorder="1" applyAlignment="1">
      <alignment horizontal="center" vertical="center" wrapText="1"/>
    </xf>
    <xf numFmtId="49" fontId="23" fillId="11" borderId="39" xfId="3" applyFont="1" applyFill="1" applyBorder="1">
      <alignment vertical="center"/>
    </xf>
    <xf numFmtId="0" fontId="1" fillId="0" borderId="25" xfId="2" applyBorder="1">
      <protection locked="0"/>
    </xf>
    <xf numFmtId="0" fontId="1" fillId="0" borderId="26" xfId="2" applyBorder="1">
      <protection locked="0"/>
    </xf>
  </cellXfs>
  <cellStyles count="8">
    <cellStyle name="dodavatel" xfId="2"/>
    <cellStyle name="dodavatel 2" xfId="4"/>
    <cellStyle name="dodavatel_Chval-minitendr-2013-1" xfId="5"/>
    <cellStyle name="HorniIndex" xfId="3"/>
    <cellStyle name="HorniIndex 2" xfId="6"/>
    <cellStyle name="Normální" xfId="0" builtinId="0"/>
    <cellStyle name="Normální 2" xfId="7"/>
    <cellStyle name="normální_ZSF - tiskarny a multifunkc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6"/>
  <sheetViews>
    <sheetView tabSelected="1" view="pageBreakPreview" zoomScale="90" zoomScaleNormal="100" zoomScaleSheetLayoutView="90" workbookViewId="0">
      <selection activeCell="E19" sqref="E19:F19"/>
    </sheetView>
  </sheetViews>
  <sheetFormatPr defaultRowHeight="15" x14ac:dyDescent="0.25"/>
  <cols>
    <col min="1" max="1" width="8.7109375" style="11" customWidth="1"/>
    <col min="2" max="2" width="40.7109375" style="12" customWidth="1"/>
    <col min="3" max="3" width="39.42578125" style="13" customWidth="1"/>
    <col min="4" max="4" width="3.85546875" style="14" customWidth="1"/>
    <col min="5" max="5" width="10.7109375" customWidth="1"/>
    <col min="6" max="6" width="29.7109375" customWidth="1"/>
    <col min="7" max="7" width="22.28515625" style="24" hidden="1" customWidth="1"/>
    <col min="8" max="8" width="4.5703125" hidden="1" customWidth="1"/>
    <col min="9" max="9" width="2.28515625" hidden="1" customWidth="1"/>
    <col min="10" max="10" width="4.5703125" hidden="1" customWidth="1"/>
    <col min="11" max="11" width="2.28515625" hidden="1" customWidth="1"/>
    <col min="12" max="12" width="3.7109375" hidden="1" customWidth="1"/>
    <col min="13" max="13" width="2.140625" hidden="1" customWidth="1"/>
    <col min="14" max="14" width="3.28515625" hidden="1" customWidth="1"/>
    <col min="15" max="15" width="3.42578125" hidden="1" customWidth="1"/>
    <col min="16" max="16" width="6.42578125" hidden="1" customWidth="1"/>
    <col min="17" max="17" width="3.42578125" hidden="1" customWidth="1"/>
    <col min="18" max="19" width="1.5703125" style="6" hidden="1" customWidth="1"/>
    <col min="20" max="21" width="9.140625" hidden="1" customWidth="1"/>
    <col min="22" max="22" width="9.140625" customWidth="1"/>
  </cols>
  <sheetData>
    <row r="1" spans="1:20" ht="37.5" customHeight="1" x14ac:dyDescent="0.25">
      <c r="A1" s="1"/>
      <c r="B1" s="2" t="s">
        <v>0</v>
      </c>
      <c r="C1" s="2"/>
      <c r="D1" s="2"/>
      <c r="E1" s="3" t="s">
        <v>1</v>
      </c>
      <c r="F1" s="4">
        <v>3</v>
      </c>
      <c r="G1" s="5"/>
      <c r="I1" t="str">
        <f t="shared" ref="I1:K1" si="0">IF(ISBLANK(J1),"",".")</f>
        <v/>
      </c>
      <c r="K1" t="str">
        <f t="shared" si="0"/>
        <v/>
      </c>
      <c r="M1" t="str">
        <f t="shared" ref="M1" si="1">IF(ISBLANK(N1),"",".")</f>
        <v/>
      </c>
      <c r="O1" t="str">
        <f t="shared" ref="O1" si="2">IF(ISBLANK(P1),"",".")</f>
        <v/>
      </c>
      <c r="Q1" t="str">
        <f t="shared" ref="Q1:Q77" si="3">IF(R1,".","")</f>
        <v/>
      </c>
      <c r="S1" s="6" t="s">
        <v>2</v>
      </c>
    </row>
    <row r="2" spans="1:20" ht="16.5" thickBot="1" x14ac:dyDescent="0.3">
      <c r="A2" s="7"/>
      <c r="B2" s="8" t="s">
        <v>3</v>
      </c>
      <c r="C2" s="9"/>
      <c r="D2" s="8"/>
      <c r="E2" s="8" t="s">
        <v>1</v>
      </c>
      <c r="F2" s="10">
        <v>1</v>
      </c>
      <c r="G2" s="5"/>
      <c r="I2" t="str">
        <f>IF(ISBLANK(J2),"",".")</f>
        <v/>
      </c>
      <c r="K2" t="str">
        <f>IF(ISBLANK(L2),"",".")</f>
        <v/>
      </c>
      <c r="M2" t="str">
        <f>IF(ISBLANK(N2),"",".")</f>
        <v/>
      </c>
      <c r="O2" t="str">
        <f>IF(ISBLANK(P2),"",".")</f>
        <v/>
      </c>
      <c r="Q2" t="str">
        <f t="shared" si="3"/>
        <v/>
      </c>
      <c r="S2" s="6" t="s">
        <v>2</v>
      </c>
    </row>
    <row r="3" spans="1:20" ht="27" customHeight="1" thickBot="1" x14ac:dyDescent="0.3">
      <c r="G3" s="5"/>
      <c r="I3" t="str">
        <f t="shared" ref="I3:K18" si="4">IF(ISBLANK(J3),"",".")</f>
        <v/>
      </c>
      <c r="K3" t="str">
        <f t="shared" si="4"/>
        <v/>
      </c>
      <c r="M3" t="str">
        <f t="shared" ref="M3:M76" si="5">IF(ISBLANK(N3),"",".")</f>
        <v/>
      </c>
      <c r="O3" t="str">
        <f t="shared" ref="O3:O76" si="6">IF(ISBLANK(P3),"",".")</f>
        <v/>
      </c>
      <c r="Q3" t="str">
        <f t="shared" si="3"/>
        <v/>
      </c>
      <c r="S3" s="6" t="s">
        <v>2</v>
      </c>
    </row>
    <row r="4" spans="1:20" ht="21.75" thickBot="1" x14ac:dyDescent="0.4">
      <c r="A4" s="15" t="s">
        <v>4</v>
      </c>
      <c r="B4" s="16"/>
      <c r="C4" s="16"/>
      <c r="D4" s="17">
        <f>H4</f>
        <v>1</v>
      </c>
      <c r="E4" s="18" t="str">
        <f>T4</f>
        <v>Dataprojektory - sály</v>
      </c>
      <c r="F4" s="19"/>
      <c r="G4" s="5"/>
      <c r="H4" s="20">
        <v>1</v>
      </c>
      <c r="I4" t="str">
        <f t="shared" si="4"/>
        <v/>
      </c>
      <c r="K4" t="str">
        <f t="shared" si="4"/>
        <v/>
      </c>
      <c r="M4" t="str">
        <f t="shared" si="5"/>
        <v/>
      </c>
      <c r="O4" t="str">
        <f t="shared" si="6"/>
        <v/>
      </c>
      <c r="Q4" t="str">
        <f t="shared" si="3"/>
        <v/>
      </c>
      <c r="S4" s="6" t="s">
        <v>2</v>
      </c>
      <c r="T4" s="20" t="s">
        <v>5</v>
      </c>
    </row>
    <row r="5" spans="1:20" ht="17.25" customHeight="1" thickBot="1" x14ac:dyDescent="0.3">
      <c r="A5" s="21"/>
      <c r="B5" s="22"/>
      <c r="C5" s="22"/>
      <c r="D5" s="23"/>
      <c r="H5">
        <f>H4</f>
        <v>1</v>
      </c>
      <c r="I5" t="str">
        <f t="shared" si="4"/>
        <v/>
      </c>
      <c r="K5" t="str">
        <f t="shared" si="4"/>
        <v/>
      </c>
      <c r="M5" t="str">
        <f t="shared" si="5"/>
        <v/>
      </c>
      <c r="O5" t="str">
        <f t="shared" si="6"/>
        <v/>
      </c>
      <c r="Q5" t="str">
        <f t="shared" si="3"/>
        <v/>
      </c>
      <c r="S5" s="6" t="s">
        <v>2</v>
      </c>
    </row>
    <row r="6" spans="1:20" ht="60" customHeight="1" thickTop="1" x14ac:dyDescent="0.25">
      <c r="A6" s="25" t="s">
        <v>6</v>
      </c>
      <c r="B6" s="26" t="s">
        <v>7</v>
      </c>
      <c r="C6" s="27" t="s">
        <v>8</v>
      </c>
      <c r="D6" s="27"/>
      <c r="E6" s="28" t="s">
        <v>9</v>
      </c>
      <c r="F6" s="29"/>
      <c r="G6" s="5"/>
      <c r="H6">
        <f>H5</f>
        <v>1</v>
      </c>
      <c r="I6" t="str">
        <f t="shared" si="4"/>
        <v>.</v>
      </c>
      <c r="J6" s="20">
        <v>1</v>
      </c>
      <c r="K6" t="str">
        <f t="shared" si="4"/>
        <v/>
      </c>
      <c r="M6" t="str">
        <f t="shared" si="5"/>
        <v/>
      </c>
      <c r="O6" t="str">
        <f t="shared" si="6"/>
        <v/>
      </c>
      <c r="Q6" t="str">
        <f t="shared" si="3"/>
        <v/>
      </c>
      <c r="S6" s="6" t="s">
        <v>2</v>
      </c>
    </row>
    <row r="7" spans="1:20" ht="49.5" customHeight="1" x14ac:dyDescent="0.25">
      <c r="A7" s="30" t="str">
        <f>CONCATENATE(H7,I7,J7,K7,L7,M7,N7,O7,P7,Q7)</f>
        <v>1.1</v>
      </c>
      <c r="B7" s="31" t="s">
        <v>10</v>
      </c>
      <c r="C7" s="32" t="str">
        <f>CONCATENATE(Q7,S7,T7)</f>
        <v xml:space="preserve"> Dataprojektory - sály</v>
      </c>
      <c r="D7" s="32"/>
      <c r="E7" s="32"/>
      <c r="F7" s="33"/>
      <c r="G7" s="5"/>
      <c r="H7">
        <f>H6</f>
        <v>1</v>
      </c>
      <c r="I7" t="str">
        <f t="shared" si="4"/>
        <v>.</v>
      </c>
      <c r="J7">
        <f>J6</f>
        <v>1</v>
      </c>
      <c r="K7" t="str">
        <f t="shared" si="4"/>
        <v/>
      </c>
      <c r="M7" t="str">
        <f t="shared" si="5"/>
        <v/>
      </c>
      <c r="O7" t="str">
        <f t="shared" si="6"/>
        <v/>
      </c>
      <c r="Q7" t="str">
        <f t="shared" si="3"/>
        <v/>
      </c>
      <c r="S7" s="6" t="s">
        <v>2</v>
      </c>
      <c r="T7" s="20" t="s">
        <v>5</v>
      </c>
    </row>
    <row r="8" spans="1:20" ht="16.5" customHeight="1" x14ac:dyDescent="0.25">
      <c r="A8" s="34"/>
      <c r="B8" s="35" t="s">
        <v>11</v>
      </c>
      <c r="C8" s="36" t="s">
        <v>12</v>
      </c>
      <c r="D8" s="36"/>
      <c r="E8" s="36"/>
      <c r="F8" s="37"/>
      <c r="G8" s="5"/>
      <c r="H8">
        <f t="shared" ref="H8" si="7">H7</f>
        <v>1</v>
      </c>
      <c r="I8" t="str">
        <f t="shared" si="4"/>
        <v>.</v>
      </c>
      <c r="J8">
        <f t="shared" ref="J8" si="8">J7</f>
        <v>1</v>
      </c>
      <c r="K8" t="str">
        <f t="shared" si="4"/>
        <v/>
      </c>
      <c r="M8" t="str">
        <f t="shared" si="5"/>
        <v/>
      </c>
      <c r="O8" t="str">
        <f t="shared" si="6"/>
        <v/>
      </c>
      <c r="Q8" t="str">
        <f t="shared" si="3"/>
        <v/>
      </c>
      <c r="S8" s="6" t="s">
        <v>2</v>
      </c>
    </row>
    <row r="9" spans="1:20" ht="36" customHeight="1" x14ac:dyDescent="0.25">
      <c r="A9" s="34"/>
      <c r="B9" s="35"/>
      <c r="C9" s="36"/>
      <c r="D9" s="36"/>
      <c r="E9" s="36"/>
      <c r="F9" s="37"/>
      <c r="G9" s="5"/>
      <c r="H9">
        <f>H8</f>
        <v>1</v>
      </c>
      <c r="I9" t="str">
        <f t="shared" si="4"/>
        <v>.</v>
      </c>
      <c r="J9">
        <f>J8</f>
        <v>1</v>
      </c>
      <c r="K9" t="str">
        <f t="shared" si="4"/>
        <v/>
      </c>
      <c r="M9" t="str">
        <f t="shared" si="5"/>
        <v/>
      </c>
      <c r="O9" t="str">
        <f t="shared" si="6"/>
        <v/>
      </c>
      <c r="Q9" t="str">
        <f t="shared" si="3"/>
        <v/>
      </c>
      <c r="S9" s="6" t="s">
        <v>2</v>
      </c>
    </row>
    <row r="10" spans="1:20" s="43" customFormat="1" ht="34.5" customHeight="1" x14ac:dyDescent="0.25">
      <c r="A10" s="38" t="str">
        <f>CONCATENATE(H10,I10,J10,K10,L10,M10,N10,O10,P10,Q10)</f>
        <v>1.1.a</v>
      </c>
      <c r="B10" s="39" t="str">
        <f>CONCATENATE("Celková cena Kč bez DPH za všechny položky ¨",C7,"¨ (součet řádků 1.1.1.c, 1.1.2.c) - HODNOTA POUŽITÁ PRO HODNOCENÍ NABÍDEK")</f>
        <v>Celková cena Kč bez DPH za všechny položky ¨ Dataprojektory - sály¨ (součet řádků 1.1.1.c, 1.1.2.c) - HODNOTA POUŽITÁ PRO HODNOCENÍ NABÍDEK</v>
      </c>
      <c r="C10" s="39"/>
      <c r="D10" s="39"/>
      <c r="E10" s="40"/>
      <c r="F10" s="41"/>
      <c r="G10" s="42"/>
      <c r="H10">
        <f>H9</f>
        <v>1</v>
      </c>
      <c r="I10" t="str">
        <f t="shared" si="4"/>
        <v>.</v>
      </c>
      <c r="J10">
        <f>J9</f>
        <v>1</v>
      </c>
      <c r="K10" t="str">
        <f t="shared" si="4"/>
        <v/>
      </c>
      <c r="L10"/>
      <c r="M10" t="str">
        <f t="shared" si="5"/>
        <v/>
      </c>
      <c r="N10"/>
      <c r="O10" t="str">
        <f t="shared" si="6"/>
        <v>.</v>
      </c>
      <c r="P10" t="s">
        <v>13</v>
      </c>
      <c r="Q10" t="str">
        <f t="shared" si="3"/>
        <v/>
      </c>
      <c r="R10" s="6"/>
      <c r="S10" s="6" t="s">
        <v>2</v>
      </c>
    </row>
    <row r="11" spans="1:20" ht="58.5" customHeight="1" thickBot="1" x14ac:dyDescent="0.3">
      <c r="A11" s="44" t="str">
        <f t="shared" ref="A11" si="9">CONCATENATE(H11,I11,J11,K11,L11,M11,N11,O11,P11,Q11)</f>
        <v>1.1.b</v>
      </c>
      <c r="B11" s="45" t="str">
        <f>CONCATENATE("Provedení, kompatibilita všech položek")</f>
        <v>Provedení, kompatibilita všech položek</v>
      </c>
      <c r="C11" s="46" t="str">
        <f>CONCATENATE("Všechny nabízené HW komponenty vzorku  ¨",T7,"¨ musí být plně kompatibilní se stávajícím provozovaným HW a SW řešením. ")</f>
        <v xml:space="preserve">Všechny nabízené HW komponenty vzorku  ¨Dataprojektory - sály¨ musí být plně kompatibilní se stávajícím provozovaným HW a SW řešením. </v>
      </c>
      <c r="D11" s="47" t="s">
        <v>14</v>
      </c>
      <c r="E11" s="48"/>
      <c r="F11" s="49"/>
      <c r="G11" s="5"/>
      <c r="H11">
        <f t="shared" ref="H11:J14" si="10">H10</f>
        <v>1</v>
      </c>
      <c r="I11" t="str">
        <f t="shared" si="4"/>
        <v>.</v>
      </c>
      <c r="J11">
        <f t="shared" ref="J11:J13" si="11">J10</f>
        <v>1</v>
      </c>
      <c r="K11" t="str">
        <f t="shared" si="4"/>
        <v/>
      </c>
      <c r="M11" t="str">
        <f t="shared" si="5"/>
        <v/>
      </c>
      <c r="O11" t="str">
        <f t="shared" si="6"/>
        <v>.</v>
      </c>
      <c r="P11" t="s">
        <v>15</v>
      </c>
      <c r="Q11" t="str">
        <f t="shared" si="3"/>
        <v/>
      </c>
      <c r="S11" s="6" t="s">
        <v>2</v>
      </c>
    </row>
    <row r="12" spans="1:20" ht="9.9499999999999993" customHeight="1" x14ac:dyDescent="0.25">
      <c r="A12" s="50"/>
      <c r="B12" s="22"/>
      <c r="C12" s="22"/>
      <c r="D12" s="51"/>
      <c r="E12" s="52"/>
      <c r="F12" s="53"/>
      <c r="G12" s="5"/>
      <c r="H12">
        <f t="shared" si="10"/>
        <v>1</v>
      </c>
      <c r="I12" t="str">
        <f t="shared" si="4"/>
        <v>.</v>
      </c>
      <c r="J12">
        <f t="shared" si="11"/>
        <v>1</v>
      </c>
      <c r="K12" t="str">
        <f t="shared" si="4"/>
        <v/>
      </c>
      <c r="M12" t="str">
        <f t="shared" si="5"/>
        <v/>
      </c>
      <c r="O12" t="str">
        <f t="shared" si="6"/>
        <v/>
      </c>
      <c r="Q12" t="str">
        <f t="shared" si="3"/>
        <v/>
      </c>
      <c r="S12" s="6" t="s">
        <v>2</v>
      </c>
    </row>
    <row r="13" spans="1:20" ht="49.5" customHeight="1" x14ac:dyDescent="0.25">
      <c r="A13" s="30" t="str">
        <f>CONCATENATE(H13,I13,J13,K13,L13,M13,N13,O13,P13,Q13)</f>
        <v>1.1.1</v>
      </c>
      <c r="B13" s="31" t="s">
        <v>10</v>
      </c>
      <c r="C13" s="54" t="str">
        <f>CONCATENATE(Q13,S13,T13)</f>
        <v xml:space="preserve"> Dataprojektor - sál</v>
      </c>
      <c r="D13" s="54"/>
      <c r="E13" s="55" t="s">
        <v>16</v>
      </c>
      <c r="F13" s="56"/>
      <c r="G13" s="5"/>
      <c r="H13">
        <f t="shared" si="10"/>
        <v>1</v>
      </c>
      <c r="I13" t="str">
        <f t="shared" si="4"/>
        <v>.</v>
      </c>
      <c r="J13">
        <f t="shared" si="11"/>
        <v>1</v>
      </c>
      <c r="K13" t="str">
        <f t="shared" si="4"/>
        <v>.</v>
      </c>
      <c r="L13" s="20">
        <f>L12+1</f>
        <v>1</v>
      </c>
      <c r="M13" t="str">
        <f t="shared" si="5"/>
        <v/>
      </c>
      <c r="O13" t="str">
        <f t="shared" si="6"/>
        <v/>
      </c>
      <c r="Q13" t="str">
        <f t="shared" si="3"/>
        <v/>
      </c>
      <c r="S13" s="6" t="s">
        <v>2</v>
      </c>
      <c r="T13" s="20" t="s">
        <v>17</v>
      </c>
    </row>
    <row r="14" spans="1:20" ht="27.75" customHeight="1" x14ac:dyDescent="0.25">
      <c r="A14" s="34"/>
      <c r="B14" s="35" t="s">
        <v>11</v>
      </c>
      <c r="C14" s="57" t="s">
        <v>18</v>
      </c>
      <c r="D14" s="57"/>
      <c r="E14" s="58" t="s">
        <v>19</v>
      </c>
      <c r="F14" s="59"/>
      <c r="G14" s="5"/>
      <c r="H14">
        <f t="shared" si="10"/>
        <v>1</v>
      </c>
      <c r="I14" t="str">
        <f t="shared" si="4"/>
        <v>.</v>
      </c>
      <c r="J14">
        <f t="shared" si="10"/>
        <v>1</v>
      </c>
      <c r="K14" t="str">
        <f t="shared" si="4"/>
        <v>.</v>
      </c>
      <c r="L14">
        <f>L13</f>
        <v>1</v>
      </c>
      <c r="M14" t="str">
        <f t="shared" si="5"/>
        <v/>
      </c>
      <c r="O14" t="str">
        <f t="shared" si="6"/>
        <v/>
      </c>
      <c r="Q14" t="str">
        <f t="shared" si="3"/>
        <v/>
      </c>
      <c r="S14" s="6" t="s">
        <v>2</v>
      </c>
    </row>
    <row r="15" spans="1:20" ht="48" customHeight="1" x14ac:dyDescent="0.25">
      <c r="A15" s="34"/>
      <c r="B15" s="35"/>
      <c r="C15" s="57"/>
      <c r="D15" s="57"/>
      <c r="E15" s="60"/>
      <c r="F15" s="61"/>
      <c r="G15" s="5"/>
      <c r="H15">
        <f>H14</f>
        <v>1</v>
      </c>
      <c r="I15" t="str">
        <f t="shared" si="4"/>
        <v>.</v>
      </c>
      <c r="J15">
        <f>J14</f>
        <v>1</v>
      </c>
      <c r="K15" t="str">
        <f t="shared" si="4"/>
        <v>.</v>
      </c>
      <c r="L15">
        <f>L14</f>
        <v>1</v>
      </c>
      <c r="M15" t="str">
        <f t="shared" si="5"/>
        <v/>
      </c>
      <c r="O15" t="str">
        <f t="shared" si="6"/>
        <v/>
      </c>
      <c r="Q15" t="str">
        <f t="shared" si="3"/>
        <v/>
      </c>
      <c r="S15" s="6" t="s">
        <v>2</v>
      </c>
    </row>
    <row r="16" spans="1:20" ht="27.75" customHeight="1" x14ac:dyDescent="0.25">
      <c r="A16" s="62" t="str">
        <f>CONCATENATE(H16,I16,J16,K16,L16,M16,N16,O16,P16,Q16)</f>
        <v>1.1.1.a</v>
      </c>
      <c r="B16" s="63" t="s">
        <v>20</v>
      </c>
      <c r="C16" s="64" t="s">
        <v>21</v>
      </c>
      <c r="D16" s="64"/>
      <c r="E16" s="64"/>
      <c r="F16" s="65"/>
      <c r="G16" s="5"/>
      <c r="H16">
        <f t="shared" ref="H16" si="12">H15</f>
        <v>1</v>
      </c>
      <c r="I16" t="str">
        <f t="shared" si="4"/>
        <v>.</v>
      </c>
      <c r="J16">
        <f t="shared" ref="J16" si="13">J15</f>
        <v>1</v>
      </c>
      <c r="K16" t="str">
        <f t="shared" si="4"/>
        <v>.</v>
      </c>
      <c r="L16">
        <f t="shared" ref="L16:L18" si="14">L15</f>
        <v>1</v>
      </c>
      <c r="M16" t="str">
        <f t="shared" si="5"/>
        <v/>
      </c>
      <c r="O16" t="str">
        <f t="shared" si="6"/>
        <v>.</v>
      </c>
      <c r="P16" t="s">
        <v>13</v>
      </c>
      <c r="Q16" t="str">
        <f t="shared" si="3"/>
        <v/>
      </c>
      <c r="S16" s="6" t="s">
        <v>2</v>
      </c>
    </row>
    <row r="17" spans="1:19" s="43" customFormat="1" ht="24.75" customHeight="1" x14ac:dyDescent="0.25">
      <c r="A17" s="62" t="str">
        <f>CONCATENATE(H17,I17,J17,K17,L17,M17,N17,O17,P17,Q17)</f>
        <v>1.1.1.b</v>
      </c>
      <c r="B17" s="66" t="str">
        <f>CONCATENATE("Cena Kč bez DPH za jednu položku ¨",T13,"¨ (Jednotková cena zboží - bude použita pro objednávky dílčích plnění")</f>
        <v>Cena Kč bez DPH za jednu položku ¨Dataprojektor - sál¨ (Jednotková cena zboží - bude použita pro objednávky dílčích plnění</v>
      </c>
      <c r="C17" s="66"/>
      <c r="D17" s="66"/>
      <c r="E17" s="67"/>
      <c r="F17" s="68"/>
      <c r="G17" s="42"/>
      <c r="H17">
        <f>H15</f>
        <v>1</v>
      </c>
      <c r="I17" t="str">
        <f t="shared" si="4"/>
        <v>.</v>
      </c>
      <c r="J17">
        <f>J15</f>
        <v>1</v>
      </c>
      <c r="K17" t="str">
        <f t="shared" si="4"/>
        <v>.</v>
      </c>
      <c r="L17">
        <f t="shared" si="14"/>
        <v>1</v>
      </c>
      <c r="M17" t="str">
        <f t="shared" si="5"/>
        <v/>
      </c>
      <c r="N17"/>
      <c r="O17" t="str">
        <f t="shared" si="6"/>
        <v>.</v>
      </c>
      <c r="P17" t="s">
        <v>15</v>
      </c>
      <c r="Q17" t="str">
        <f t="shared" si="3"/>
        <v/>
      </c>
      <c r="R17" s="6"/>
      <c r="S17" s="6" t="s">
        <v>2</v>
      </c>
    </row>
    <row r="18" spans="1:19" ht="26.25" customHeight="1" thickBot="1" x14ac:dyDescent="0.3">
      <c r="A18" s="69" t="str">
        <f>CONCATENATE(H18,I18,J18,K18,L18,M18,N18,O18,P18,Q18)</f>
        <v>1.1.1.c</v>
      </c>
      <c r="B18" s="70" t="str">
        <f>CONCATENATE("Celková cena Kč bez DPH za všechny kusy - ",C16," ks ¨",T13,"¨ (řádek ", A16," krát řádek ",A17,")")</f>
        <v>Celková cena Kč bez DPH za všechny kusy - 6 ks ¨Dataprojektor - sál¨ (řádek 1.1.1.a krát řádek 1.1.1.b)</v>
      </c>
      <c r="C18" s="70"/>
      <c r="D18" s="70"/>
      <c r="E18" s="71"/>
      <c r="F18" s="72"/>
      <c r="G18" s="73"/>
      <c r="H18">
        <f t="shared" ref="H18:J29" si="15">H17</f>
        <v>1</v>
      </c>
      <c r="I18" t="str">
        <f t="shared" si="4"/>
        <v>.</v>
      </c>
      <c r="J18">
        <f t="shared" ref="J18:J19" si="16">J17</f>
        <v>1</v>
      </c>
      <c r="K18" t="str">
        <f t="shared" si="4"/>
        <v>.</v>
      </c>
      <c r="L18">
        <f t="shared" si="14"/>
        <v>1</v>
      </c>
      <c r="M18" t="str">
        <f t="shared" si="5"/>
        <v/>
      </c>
      <c r="O18" t="str">
        <f t="shared" si="6"/>
        <v>.</v>
      </c>
      <c r="P18" t="s">
        <v>22</v>
      </c>
      <c r="Q18" t="str">
        <f t="shared" si="3"/>
        <v/>
      </c>
      <c r="S18" s="6" t="s">
        <v>2</v>
      </c>
    </row>
    <row r="19" spans="1:19" ht="36.75" x14ac:dyDescent="0.25">
      <c r="A19" s="74" t="str">
        <f t="shared" ref="A19:A49" si="17">CONCATENATE(H19,I19,J19,K19,L19,M19,N19,O19,P19,Q19)</f>
        <v>1.1.1.d</v>
      </c>
      <c r="B19" s="75" t="s">
        <v>23</v>
      </c>
      <c r="C19" s="76" t="s">
        <v>24</v>
      </c>
      <c r="D19" s="77" t="s">
        <v>25</v>
      </c>
      <c r="E19" s="78"/>
      <c r="F19" s="79"/>
      <c r="G19" s="5"/>
      <c r="H19">
        <f t="shared" si="15"/>
        <v>1</v>
      </c>
      <c r="I19" t="str">
        <f t="shared" ref="I19:K45" si="18">IF(ISBLANK(J19),"",".")</f>
        <v>.</v>
      </c>
      <c r="J19">
        <f t="shared" si="16"/>
        <v>1</v>
      </c>
      <c r="K19" t="str">
        <f t="shared" ref="K19" si="19">IF(ISBLANK(L19),"",".")</f>
        <v>.</v>
      </c>
      <c r="L19">
        <f>L18</f>
        <v>1</v>
      </c>
      <c r="M19" t="str">
        <f t="shared" si="5"/>
        <v/>
      </c>
      <c r="O19" t="str">
        <f t="shared" si="6"/>
        <v>.</v>
      </c>
      <c r="P19" t="s">
        <v>26</v>
      </c>
      <c r="Q19" t="str">
        <f t="shared" si="3"/>
        <v/>
      </c>
      <c r="S19" s="6" t="s">
        <v>2</v>
      </c>
    </row>
    <row r="20" spans="1:19" ht="18" x14ac:dyDescent="0.25">
      <c r="A20" s="74" t="str">
        <f t="shared" si="17"/>
        <v>1.1.1.e</v>
      </c>
      <c r="B20" s="75" t="s">
        <v>27</v>
      </c>
      <c r="C20" s="76" t="s">
        <v>28</v>
      </c>
      <c r="D20" s="77" t="s">
        <v>25</v>
      </c>
      <c r="E20" s="78"/>
      <c r="F20" s="79"/>
      <c r="G20" s="5"/>
      <c r="H20">
        <f t="shared" si="15"/>
        <v>1</v>
      </c>
      <c r="I20" t="str">
        <f t="shared" si="18"/>
        <v>.</v>
      </c>
      <c r="J20">
        <f t="shared" si="15"/>
        <v>1</v>
      </c>
      <c r="K20" t="str">
        <f t="shared" si="18"/>
        <v>.</v>
      </c>
      <c r="L20">
        <f t="shared" ref="L20:L49" si="20">L19</f>
        <v>1</v>
      </c>
      <c r="M20" t="str">
        <f t="shared" si="5"/>
        <v/>
      </c>
      <c r="O20" t="str">
        <f t="shared" si="6"/>
        <v>.</v>
      </c>
      <c r="P20" t="s">
        <v>29</v>
      </c>
      <c r="Q20" t="str">
        <f t="shared" si="3"/>
        <v/>
      </c>
      <c r="S20" s="6" t="s">
        <v>2</v>
      </c>
    </row>
    <row r="21" spans="1:19" ht="18" x14ac:dyDescent="0.25">
      <c r="A21" s="74" t="str">
        <f t="shared" si="17"/>
        <v>1.1.1.f</v>
      </c>
      <c r="B21" s="75" t="s">
        <v>30</v>
      </c>
      <c r="C21" s="76" t="s">
        <v>31</v>
      </c>
      <c r="D21" s="80" t="s">
        <v>25</v>
      </c>
      <c r="E21" s="81"/>
      <c r="F21" s="82"/>
      <c r="G21" s="5"/>
      <c r="H21">
        <f t="shared" si="15"/>
        <v>1</v>
      </c>
      <c r="I21" t="str">
        <f t="shared" si="18"/>
        <v>.</v>
      </c>
      <c r="J21">
        <f t="shared" si="15"/>
        <v>1</v>
      </c>
      <c r="K21" t="str">
        <f t="shared" si="18"/>
        <v>.</v>
      </c>
      <c r="L21">
        <f t="shared" si="20"/>
        <v>1</v>
      </c>
      <c r="M21" t="str">
        <f t="shared" si="5"/>
        <v/>
      </c>
      <c r="O21" t="str">
        <f t="shared" si="6"/>
        <v>.</v>
      </c>
      <c r="P21" t="s">
        <v>32</v>
      </c>
      <c r="Q21" t="str">
        <f t="shared" si="3"/>
        <v/>
      </c>
      <c r="S21" s="6" t="s">
        <v>2</v>
      </c>
    </row>
    <row r="22" spans="1:19" ht="18" x14ac:dyDescent="0.25">
      <c r="A22" s="74" t="str">
        <f t="shared" si="17"/>
        <v>1.1.1.g</v>
      </c>
      <c r="B22" s="75" t="s">
        <v>33</v>
      </c>
      <c r="C22" s="76" t="s">
        <v>34</v>
      </c>
      <c r="D22" s="80" t="s">
        <v>25</v>
      </c>
      <c r="E22" s="78"/>
      <c r="F22" s="79"/>
      <c r="G22" s="5"/>
      <c r="H22">
        <f t="shared" si="15"/>
        <v>1</v>
      </c>
      <c r="I22" t="str">
        <f t="shared" si="18"/>
        <v>.</v>
      </c>
      <c r="J22">
        <f t="shared" si="15"/>
        <v>1</v>
      </c>
      <c r="K22" t="str">
        <f t="shared" si="18"/>
        <v>.</v>
      </c>
      <c r="L22">
        <f t="shared" si="20"/>
        <v>1</v>
      </c>
      <c r="M22" t="str">
        <f t="shared" si="5"/>
        <v/>
      </c>
      <c r="O22" t="str">
        <f t="shared" si="6"/>
        <v>.</v>
      </c>
      <c r="P22" t="s">
        <v>35</v>
      </c>
      <c r="Q22" t="str">
        <f t="shared" si="3"/>
        <v/>
      </c>
      <c r="S22" s="6" t="s">
        <v>2</v>
      </c>
    </row>
    <row r="23" spans="1:19" ht="18" x14ac:dyDescent="0.25">
      <c r="A23" s="74" t="str">
        <f t="shared" si="17"/>
        <v>1.1.1.h</v>
      </c>
      <c r="B23" s="75" t="s">
        <v>36</v>
      </c>
      <c r="C23" s="76" t="s">
        <v>37</v>
      </c>
      <c r="D23" s="80" t="s">
        <v>25</v>
      </c>
      <c r="E23" s="78"/>
      <c r="F23" s="79"/>
      <c r="G23" s="5"/>
      <c r="H23">
        <f t="shared" si="15"/>
        <v>1</v>
      </c>
      <c r="I23" t="str">
        <f t="shared" si="18"/>
        <v>.</v>
      </c>
      <c r="J23">
        <f t="shared" si="15"/>
        <v>1</v>
      </c>
      <c r="K23" t="str">
        <f t="shared" si="18"/>
        <v>.</v>
      </c>
      <c r="L23">
        <f t="shared" si="20"/>
        <v>1</v>
      </c>
      <c r="M23" t="str">
        <f t="shared" si="5"/>
        <v/>
      </c>
      <c r="O23" t="str">
        <f t="shared" si="6"/>
        <v>.</v>
      </c>
      <c r="P23" t="s">
        <v>38</v>
      </c>
      <c r="Q23" t="str">
        <f t="shared" si="3"/>
        <v/>
      </c>
      <c r="S23" s="6" t="s">
        <v>2</v>
      </c>
    </row>
    <row r="24" spans="1:19" ht="18" x14ac:dyDescent="0.25">
      <c r="A24" s="74" t="str">
        <f t="shared" si="17"/>
        <v>1.1.1.i</v>
      </c>
      <c r="B24" s="75" t="s">
        <v>39</v>
      </c>
      <c r="C24" s="76" t="s">
        <v>40</v>
      </c>
      <c r="D24" s="80" t="s">
        <v>25</v>
      </c>
      <c r="E24" s="78"/>
      <c r="F24" s="79"/>
      <c r="G24" s="5"/>
      <c r="H24">
        <f t="shared" si="15"/>
        <v>1</v>
      </c>
      <c r="I24" t="str">
        <f t="shared" si="18"/>
        <v>.</v>
      </c>
      <c r="J24">
        <f t="shared" si="15"/>
        <v>1</v>
      </c>
      <c r="K24" t="str">
        <f t="shared" si="18"/>
        <v>.</v>
      </c>
      <c r="L24">
        <f t="shared" si="20"/>
        <v>1</v>
      </c>
      <c r="M24" t="str">
        <f t="shared" si="5"/>
        <v/>
      </c>
      <c r="O24" t="str">
        <f t="shared" si="6"/>
        <v>.</v>
      </c>
      <c r="P24" t="s">
        <v>41</v>
      </c>
      <c r="Q24" t="str">
        <f t="shared" si="3"/>
        <v/>
      </c>
      <c r="S24" s="6" t="s">
        <v>2</v>
      </c>
    </row>
    <row r="25" spans="1:19" ht="18" x14ac:dyDescent="0.25">
      <c r="A25" s="74" t="str">
        <f t="shared" si="17"/>
        <v>1.1.1.j</v>
      </c>
      <c r="B25" s="75" t="s">
        <v>42</v>
      </c>
      <c r="C25" s="76" t="s">
        <v>43</v>
      </c>
      <c r="D25" s="80" t="s">
        <v>25</v>
      </c>
      <c r="E25" s="78"/>
      <c r="F25" s="79"/>
      <c r="G25" s="5"/>
      <c r="H25">
        <f t="shared" si="15"/>
        <v>1</v>
      </c>
      <c r="I25" t="str">
        <f t="shared" si="18"/>
        <v>.</v>
      </c>
      <c r="J25">
        <f t="shared" si="15"/>
        <v>1</v>
      </c>
      <c r="K25" t="str">
        <f t="shared" si="18"/>
        <v>.</v>
      </c>
      <c r="L25">
        <f t="shared" si="20"/>
        <v>1</v>
      </c>
      <c r="M25" t="str">
        <f t="shared" si="5"/>
        <v/>
      </c>
      <c r="O25" t="str">
        <f t="shared" si="6"/>
        <v>.</v>
      </c>
      <c r="P25" t="s">
        <v>44</v>
      </c>
      <c r="Q25" t="str">
        <f t="shared" si="3"/>
        <v/>
      </c>
      <c r="S25" s="6" t="s">
        <v>2</v>
      </c>
    </row>
    <row r="26" spans="1:19" ht="18" x14ac:dyDescent="0.25">
      <c r="A26" s="74" t="str">
        <f t="shared" si="17"/>
        <v>1.1.1.k</v>
      </c>
      <c r="B26" s="75" t="s">
        <v>45</v>
      </c>
      <c r="C26" s="76" t="s">
        <v>46</v>
      </c>
      <c r="D26" s="80" t="s">
        <v>25</v>
      </c>
      <c r="E26" s="78"/>
      <c r="F26" s="79"/>
      <c r="G26" s="5"/>
      <c r="H26">
        <f t="shared" si="15"/>
        <v>1</v>
      </c>
      <c r="I26" t="str">
        <f t="shared" si="18"/>
        <v>.</v>
      </c>
      <c r="J26">
        <f t="shared" si="15"/>
        <v>1</v>
      </c>
      <c r="K26" t="str">
        <f t="shared" si="18"/>
        <v>.</v>
      </c>
      <c r="L26">
        <f t="shared" si="20"/>
        <v>1</v>
      </c>
      <c r="M26" t="str">
        <f t="shared" si="5"/>
        <v/>
      </c>
      <c r="O26" t="str">
        <f t="shared" si="6"/>
        <v>.</v>
      </c>
      <c r="P26" t="s">
        <v>47</v>
      </c>
      <c r="Q26" t="str">
        <f t="shared" si="3"/>
        <v/>
      </c>
      <c r="S26" s="6" t="s">
        <v>2</v>
      </c>
    </row>
    <row r="27" spans="1:19" ht="18" x14ac:dyDescent="0.25">
      <c r="A27" s="74" t="str">
        <f t="shared" si="17"/>
        <v>1.1.1.l</v>
      </c>
      <c r="B27" s="83" t="s">
        <v>48</v>
      </c>
      <c r="C27" s="76" t="s">
        <v>49</v>
      </c>
      <c r="D27" s="80" t="s">
        <v>25</v>
      </c>
      <c r="E27" s="78"/>
      <c r="F27" s="79"/>
      <c r="G27" s="5"/>
      <c r="H27">
        <f t="shared" si="15"/>
        <v>1</v>
      </c>
      <c r="I27" t="str">
        <f t="shared" si="18"/>
        <v>.</v>
      </c>
      <c r="J27">
        <f t="shared" si="15"/>
        <v>1</v>
      </c>
      <c r="K27" t="str">
        <f t="shared" si="18"/>
        <v>.</v>
      </c>
      <c r="L27">
        <f t="shared" si="20"/>
        <v>1</v>
      </c>
      <c r="M27" t="str">
        <f t="shared" si="5"/>
        <v/>
      </c>
      <c r="O27" t="str">
        <f t="shared" si="6"/>
        <v>.</v>
      </c>
      <c r="P27" t="s">
        <v>50</v>
      </c>
      <c r="Q27" t="str">
        <f t="shared" si="3"/>
        <v/>
      </c>
      <c r="S27" s="6" t="s">
        <v>2</v>
      </c>
    </row>
    <row r="28" spans="1:19" ht="18" x14ac:dyDescent="0.25">
      <c r="A28" s="74" t="str">
        <f t="shared" si="17"/>
        <v>1.1.1.m</v>
      </c>
      <c r="B28" s="83" t="s">
        <v>51</v>
      </c>
      <c r="C28" s="76" t="s">
        <v>24</v>
      </c>
      <c r="D28" s="77" t="s">
        <v>14</v>
      </c>
      <c r="E28" s="78"/>
      <c r="F28" s="79"/>
      <c r="G28" s="5"/>
      <c r="H28">
        <f t="shared" si="15"/>
        <v>1</v>
      </c>
      <c r="I28" t="str">
        <f t="shared" si="18"/>
        <v>.</v>
      </c>
      <c r="J28">
        <f t="shared" si="15"/>
        <v>1</v>
      </c>
      <c r="K28" t="str">
        <f t="shared" si="18"/>
        <v>.</v>
      </c>
      <c r="L28">
        <f t="shared" si="20"/>
        <v>1</v>
      </c>
      <c r="M28" t="str">
        <f t="shared" si="5"/>
        <v/>
      </c>
      <c r="O28" t="str">
        <f t="shared" si="6"/>
        <v>.</v>
      </c>
      <c r="P28" t="s">
        <v>52</v>
      </c>
      <c r="Q28" t="str">
        <f t="shared" si="3"/>
        <v/>
      </c>
      <c r="S28" s="6" t="s">
        <v>2</v>
      </c>
    </row>
    <row r="29" spans="1:19" ht="18" x14ac:dyDescent="0.25">
      <c r="A29" s="74" t="str">
        <f t="shared" si="17"/>
        <v>1.1.1.n</v>
      </c>
      <c r="B29" s="83" t="s">
        <v>53</v>
      </c>
      <c r="C29" s="76" t="s">
        <v>54</v>
      </c>
      <c r="D29" s="80" t="s">
        <v>25</v>
      </c>
      <c r="E29" s="78"/>
      <c r="F29" s="79"/>
      <c r="G29" s="5"/>
      <c r="H29">
        <f t="shared" si="15"/>
        <v>1</v>
      </c>
      <c r="I29" t="str">
        <f t="shared" si="18"/>
        <v>.</v>
      </c>
      <c r="J29">
        <f t="shared" si="15"/>
        <v>1</v>
      </c>
      <c r="K29" t="str">
        <f t="shared" si="18"/>
        <v>.</v>
      </c>
      <c r="L29">
        <f t="shared" si="20"/>
        <v>1</v>
      </c>
      <c r="M29" t="str">
        <f t="shared" si="5"/>
        <v/>
      </c>
      <c r="O29" t="str">
        <f t="shared" si="6"/>
        <v>.</v>
      </c>
      <c r="P29" t="s">
        <v>55</v>
      </c>
      <c r="Q29" t="str">
        <f t="shared" si="3"/>
        <v/>
      </c>
      <c r="S29" s="6" t="s">
        <v>2</v>
      </c>
    </row>
    <row r="30" spans="1:19" ht="18" x14ac:dyDescent="0.25">
      <c r="A30" s="74" t="str">
        <f t="shared" si="17"/>
        <v>1.1.1.o</v>
      </c>
      <c r="B30" s="75" t="s">
        <v>56</v>
      </c>
      <c r="C30" s="76" t="s">
        <v>57</v>
      </c>
      <c r="D30" s="77" t="s">
        <v>25</v>
      </c>
      <c r="E30" s="78"/>
      <c r="F30" s="79"/>
      <c r="G30" s="5"/>
      <c r="H30">
        <f>H20</f>
        <v>1</v>
      </c>
      <c r="I30" t="str">
        <f t="shared" si="18"/>
        <v>.</v>
      </c>
      <c r="J30">
        <f>J20</f>
        <v>1</v>
      </c>
      <c r="K30" t="str">
        <f t="shared" si="18"/>
        <v>.</v>
      </c>
      <c r="L30">
        <f>L20</f>
        <v>1</v>
      </c>
      <c r="M30" t="str">
        <f t="shared" si="5"/>
        <v/>
      </c>
      <c r="O30" t="str">
        <f t="shared" si="6"/>
        <v>.</v>
      </c>
      <c r="P30" t="s">
        <v>58</v>
      </c>
      <c r="Q30" t="str">
        <f t="shared" si="3"/>
        <v/>
      </c>
      <c r="S30" s="6" t="s">
        <v>2</v>
      </c>
    </row>
    <row r="31" spans="1:19" ht="18" x14ac:dyDescent="0.25">
      <c r="A31" s="74" t="str">
        <f t="shared" si="17"/>
        <v>1.1.1.p</v>
      </c>
      <c r="B31" s="75" t="s">
        <v>59</v>
      </c>
      <c r="C31" s="76" t="s">
        <v>60</v>
      </c>
      <c r="D31" s="77" t="s">
        <v>25</v>
      </c>
      <c r="E31" s="78"/>
      <c r="F31" s="79"/>
      <c r="G31" s="5"/>
      <c r="H31">
        <f t="shared" ref="H31:H34" si="21">H30</f>
        <v>1</v>
      </c>
      <c r="I31" t="str">
        <f t="shared" si="18"/>
        <v>.</v>
      </c>
      <c r="J31">
        <f t="shared" ref="J31:J34" si="22">J30</f>
        <v>1</v>
      </c>
      <c r="K31" t="str">
        <f t="shared" si="18"/>
        <v>.</v>
      </c>
      <c r="L31">
        <f t="shared" si="20"/>
        <v>1</v>
      </c>
      <c r="M31" t="str">
        <f t="shared" si="5"/>
        <v/>
      </c>
      <c r="O31" t="str">
        <f t="shared" si="6"/>
        <v>.</v>
      </c>
      <c r="P31" t="s">
        <v>61</v>
      </c>
      <c r="Q31" t="str">
        <f t="shared" si="3"/>
        <v/>
      </c>
      <c r="S31" s="6" t="s">
        <v>2</v>
      </c>
    </row>
    <row r="32" spans="1:19" ht="18" x14ac:dyDescent="0.25">
      <c r="A32" s="74" t="str">
        <f t="shared" si="17"/>
        <v>1.1.1.q</v>
      </c>
      <c r="B32" s="75" t="s">
        <v>62</v>
      </c>
      <c r="C32" s="76" t="s">
        <v>63</v>
      </c>
      <c r="D32" s="77" t="s">
        <v>25</v>
      </c>
      <c r="E32" s="78"/>
      <c r="F32" s="79"/>
      <c r="G32" s="5"/>
      <c r="H32">
        <f t="shared" si="21"/>
        <v>1</v>
      </c>
      <c r="I32" t="str">
        <f t="shared" si="18"/>
        <v>.</v>
      </c>
      <c r="J32">
        <f t="shared" si="22"/>
        <v>1</v>
      </c>
      <c r="K32" t="str">
        <f t="shared" si="18"/>
        <v>.</v>
      </c>
      <c r="L32">
        <f t="shared" si="20"/>
        <v>1</v>
      </c>
      <c r="M32" t="str">
        <f t="shared" si="5"/>
        <v/>
      </c>
      <c r="O32" t="str">
        <f t="shared" si="6"/>
        <v>.</v>
      </c>
      <c r="P32" t="s">
        <v>64</v>
      </c>
      <c r="Q32" t="str">
        <f t="shared" si="3"/>
        <v/>
      </c>
      <c r="S32" s="6" t="s">
        <v>2</v>
      </c>
    </row>
    <row r="33" spans="1:19" ht="18" x14ac:dyDescent="0.25">
      <c r="A33" s="74" t="str">
        <f t="shared" si="17"/>
        <v>1.1.1.r</v>
      </c>
      <c r="B33" s="75" t="s">
        <v>65</v>
      </c>
      <c r="C33" s="76" t="s">
        <v>66</v>
      </c>
      <c r="D33" s="77" t="s">
        <v>25</v>
      </c>
      <c r="E33" s="78"/>
      <c r="F33" s="79"/>
      <c r="G33" s="5"/>
      <c r="H33">
        <f t="shared" si="21"/>
        <v>1</v>
      </c>
      <c r="I33" t="str">
        <f t="shared" si="18"/>
        <v>.</v>
      </c>
      <c r="J33">
        <f t="shared" si="22"/>
        <v>1</v>
      </c>
      <c r="K33" t="str">
        <f t="shared" si="18"/>
        <v>.</v>
      </c>
      <c r="L33">
        <f t="shared" si="20"/>
        <v>1</v>
      </c>
      <c r="M33" t="str">
        <f t="shared" si="5"/>
        <v/>
      </c>
      <c r="O33" t="str">
        <f t="shared" si="6"/>
        <v>.</v>
      </c>
      <c r="P33" t="s">
        <v>67</v>
      </c>
      <c r="Q33" t="str">
        <f t="shared" si="3"/>
        <v/>
      </c>
      <c r="S33" s="6" t="s">
        <v>2</v>
      </c>
    </row>
    <row r="34" spans="1:19" ht="18" x14ac:dyDescent="0.25">
      <c r="A34" s="74" t="str">
        <f t="shared" si="17"/>
        <v>1.1.1.s</v>
      </c>
      <c r="B34" s="75" t="s">
        <v>68</v>
      </c>
      <c r="C34" s="76" t="s">
        <v>69</v>
      </c>
      <c r="D34" s="77" t="s">
        <v>25</v>
      </c>
      <c r="E34" s="78"/>
      <c r="F34" s="79"/>
      <c r="G34" s="5"/>
      <c r="H34">
        <f t="shared" si="21"/>
        <v>1</v>
      </c>
      <c r="I34" t="str">
        <f t="shared" si="18"/>
        <v>.</v>
      </c>
      <c r="J34">
        <f t="shared" si="22"/>
        <v>1</v>
      </c>
      <c r="K34" t="str">
        <f t="shared" si="18"/>
        <v>.</v>
      </c>
      <c r="L34">
        <f t="shared" si="20"/>
        <v>1</v>
      </c>
      <c r="M34" t="str">
        <f t="shared" si="5"/>
        <v/>
      </c>
      <c r="O34" t="str">
        <f t="shared" si="6"/>
        <v>.</v>
      </c>
      <c r="P34" t="s">
        <v>70</v>
      </c>
      <c r="Q34" t="str">
        <f t="shared" si="3"/>
        <v/>
      </c>
      <c r="S34" s="6" t="s">
        <v>2</v>
      </c>
    </row>
    <row r="35" spans="1:19" ht="18" x14ac:dyDescent="0.25">
      <c r="A35" s="74" t="str">
        <f t="shared" si="17"/>
        <v>1.1.1.t</v>
      </c>
      <c r="B35" s="75" t="s">
        <v>71</v>
      </c>
      <c r="C35" s="76" t="s">
        <v>72</v>
      </c>
      <c r="D35" s="77" t="s">
        <v>73</v>
      </c>
      <c r="E35" s="78"/>
      <c r="F35" s="79"/>
      <c r="G35" s="5"/>
      <c r="H35">
        <f t="shared" ref="H35" si="23">H33</f>
        <v>1</v>
      </c>
      <c r="I35" t="str">
        <f t="shared" si="18"/>
        <v>.</v>
      </c>
      <c r="J35">
        <f t="shared" ref="J35" si="24">J33</f>
        <v>1</v>
      </c>
      <c r="K35" t="str">
        <f t="shared" si="18"/>
        <v>.</v>
      </c>
      <c r="L35">
        <f>L33</f>
        <v>1</v>
      </c>
      <c r="M35" t="str">
        <f t="shared" si="5"/>
        <v/>
      </c>
      <c r="O35" t="str">
        <f t="shared" si="6"/>
        <v>.</v>
      </c>
      <c r="P35" t="s">
        <v>74</v>
      </c>
      <c r="Q35" t="str">
        <f t="shared" si="3"/>
        <v/>
      </c>
      <c r="S35" s="6" t="s">
        <v>2</v>
      </c>
    </row>
    <row r="36" spans="1:19" ht="27.75" customHeight="1" x14ac:dyDescent="0.25">
      <c r="A36" s="74" t="str">
        <f t="shared" si="17"/>
        <v>1.1.1.u</v>
      </c>
      <c r="B36" s="75" t="s">
        <v>75</v>
      </c>
      <c r="C36" s="76" t="s">
        <v>24</v>
      </c>
      <c r="D36" s="77" t="s">
        <v>25</v>
      </c>
      <c r="E36" s="78"/>
      <c r="F36" s="79"/>
      <c r="G36" s="5"/>
      <c r="H36">
        <f>H33</f>
        <v>1</v>
      </c>
      <c r="I36" t="str">
        <f t="shared" si="18"/>
        <v>.</v>
      </c>
      <c r="J36">
        <f>J33</f>
        <v>1</v>
      </c>
      <c r="K36" t="str">
        <f t="shared" si="18"/>
        <v>.</v>
      </c>
      <c r="L36">
        <f>L33</f>
        <v>1</v>
      </c>
      <c r="M36" t="str">
        <f t="shared" si="5"/>
        <v/>
      </c>
      <c r="O36" t="str">
        <f t="shared" si="6"/>
        <v>.</v>
      </c>
      <c r="P36" t="s">
        <v>76</v>
      </c>
      <c r="Q36" t="str">
        <f t="shared" si="3"/>
        <v/>
      </c>
      <c r="S36" s="6" t="s">
        <v>2</v>
      </c>
    </row>
    <row r="37" spans="1:19" ht="27" customHeight="1" x14ac:dyDescent="0.25">
      <c r="A37" s="74" t="str">
        <f t="shared" si="17"/>
        <v>1.1.1.v</v>
      </c>
      <c r="B37" s="75" t="s">
        <v>77</v>
      </c>
      <c r="C37" s="76" t="s">
        <v>24</v>
      </c>
      <c r="D37" s="77" t="s">
        <v>25</v>
      </c>
      <c r="E37" s="78"/>
      <c r="F37" s="79"/>
      <c r="G37" s="5"/>
      <c r="H37">
        <f>H34</f>
        <v>1</v>
      </c>
      <c r="I37" t="str">
        <f t="shared" si="18"/>
        <v>.</v>
      </c>
      <c r="J37">
        <f>J34</f>
        <v>1</v>
      </c>
      <c r="K37" t="str">
        <f t="shared" si="18"/>
        <v>.</v>
      </c>
      <c r="L37">
        <f>L34</f>
        <v>1</v>
      </c>
      <c r="M37" t="str">
        <f t="shared" si="5"/>
        <v/>
      </c>
      <c r="O37" t="str">
        <f t="shared" si="6"/>
        <v>.</v>
      </c>
      <c r="P37" t="s">
        <v>78</v>
      </c>
      <c r="Q37" t="str">
        <f t="shared" si="3"/>
        <v/>
      </c>
      <c r="S37" s="6" t="s">
        <v>2</v>
      </c>
    </row>
    <row r="38" spans="1:19" ht="18" x14ac:dyDescent="0.25">
      <c r="A38" s="74" t="str">
        <f t="shared" si="17"/>
        <v>1.1.1.w</v>
      </c>
      <c r="B38" s="75" t="s">
        <v>79</v>
      </c>
      <c r="C38" s="76" t="s">
        <v>80</v>
      </c>
      <c r="D38" s="77" t="s">
        <v>73</v>
      </c>
      <c r="E38" s="78"/>
      <c r="F38" s="79"/>
      <c r="G38" s="5"/>
      <c r="H38">
        <f t="shared" ref="H38:H40" si="25">H37</f>
        <v>1</v>
      </c>
      <c r="I38" t="str">
        <f t="shared" si="18"/>
        <v>.</v>
      </c>
      <c r="J38">
        <f t="shared" ref="J38:J40" si="26">J37</f>
        <v>1</v>
      </c>
      <c r="K38" t="str">
        <f t="shared" si="18"/>
        <v>.</v>
      </c>
      <c r="L38">
        <f t="shared" si="20"/>
        <v>1</v>
      </c>
      <c r="M38" t="str">
        <f t="shared" si="5"/>
        <v/>
      </c>
      <c r="O38" t="str">
        <f t="shared" si="6"/>
        <v>.</v>
      </c>
      <c r="P38" t="s">
        <v>81</v>
      </c>
      <c r="Q38" t="str">
        <f t="shared" si="3"/>
        <v/>
      </c>
      <c r="S38" s="6" t="s">
        <v>2</v>
      </c>
    </row>
    <row r="39" spans="1:19" ht="18" x14ac:dyDescent="0.25">
      <c r="A39" s="74" t="str">
        <f t="shared" si="17"/>
        <v>1.1.1.x</v>
      </c>
      <c r="B39" s="75" t="s">
        <v>82</v>
      </c>
      <c r="C39" s="76" t="s">
        <v>83</v>
      </c>
      <c r="D39" s="77" t="s">
        <v>73</v>
      </c>
      <c r="E39" s="78"/>
      <c r="F39" s="79"/>
      <c r="G39" s="5"/>
      <c r="H39">
        <f t="shared" si="25"/>
        <v>1</v>
      </c>
      <c r="I39" t="str">
        <f t="shared" si="18"/>
        <v>.</v>
      </c>
      <c r="J39">
        <f t="shared" si="26"/>
        <v>1</v>
      </c>
      <c r="K39" t="str">
        <f t="shared" si="18"/>
        <v>.</v>
      </c>
      <c r="L39">
        <f t="shared" si="20"/>
        <v>1</v>
      </c>
      <c r="M39" t="str">
        <f t="shared" si="5"/>
        <v/>
      </c>
      <c r="O39" t="str">
        <f t="shared" si="6"/>
        <v>.</v>
      </c>
      <c r="P39" t="s">
        <v>84</v>
      </c>
      <c r="Q39" t="str">
        <f t="shared" si="3"/>
        <v/>
      </c>
      <c r="S39" s="6" t="s">
        <v>2</v>
      </c>
    </row>
    <row r="40" spans="1:19" ht="24.75" customHeight="1" thickBot="1" x14ac:dyDescent="0.3">
      <c r="A40" s="74" t="str">
        <f t="shared" si="17"/>
        <v>1.1.1.y</v>
      </c>
      <c r="B40" s="75" t="s">
        <v>85</v>
      </c>
      <c r="C40" s="76" t="s">
        <v>86</v>
      </c>
      <c r="D40" s="47" t="s">
        <v>25</v>
      </c>
      <c r="E40" s="78"/>
      <c r="F40" s="79"/>
      <c r="G40" s="5"/>
      <c r="H40">
        <f t="shared" si="25"/>
        <v>1</v>
      </c>
      <c r="I40" t="str">
        <f t="shared" si="18"/>
        <v>.</v>
      </c>
      <c r="J40">
        <f t="shared" si="26"/>
        <v>1</v>
      </c>
      <c r="K40" t="str">
        <f t="shared" si="18"/>
        <v>.</v>
      </c>
      <c r="L40">
        <f t="shared" si="20"/>
        <v>1</v>
      </c>
      <c r="M40" t="str">
        <f t="shared" si="5"/>
        <v/>
      </c>
      <c r="O40" t="str">
        <f t="shared" si="6"/>
        <v>.</v>
      </c>
      <c r="P40" t="s">
        <v>87</v>
      </c>
      <c r="Q40" t="str">
        <f t="shared" si="3"/>
        <v/>
      </c>
      <c r="S40" s="6" t="s">
        <v>2</v>
      </c>
    </row>
    <row r="41" spans="1:19" ht="18" x14ac:dyDescent="0.25">
      <c r="A41" s="74" t="str">
        <f t="shared" si="17"/>
        <v>1.1.1.z</v>
      </c>
      <c r="B41" s="75" t="s">
        <v>88</v>
      </c>
      <c r="C41" s="76" t="s">
        <v>89</v>
      </c>
      <c r="D41" s="77" t="s">
        <v>25</v>
      </c>
      <c r="E41" s="78"/>
      <c r="F41" s="79"/>
      <c r="G41" s="5"/>
      <c r="H41">
        <f>H29</f>
        <v>1</v>
      </c>
      <c r="I41" t="str">
        <f t="shared" si="18"/>
        <v>.</v>
      </c>
      <c r="J41">
        <f>J29</f>
        <v>1</v>
      </c>
      <c r="K41" t="str">
        <f t="shared" si="18"/>
        <v>.</v>
      </c>
      <c r="L41">
        <f>L29</f>
        <v>1</v>
      </c>
      <c r="M41" t="str">
        <f t="shared" si="5"/>
        <v/>
      </c>
      <c r="O41" t="str">
        <f t="shared" si="6"/>
        <v>.</v>
      </c>
      <c r="P41" t="s">
        <v>90</v>
      </c>
      <c r="Q41" t="str">
        <f t="shared" si="3"/>
        <v/>
      </c>
      <c r="S41" s="6" t="s">
        <v>2</v>
      </c>
    </row>
    <row r="42" spans="1:19" ht="18" x14ac:dyDescent="0.25">
      <c r="A42" s="74" t="str">
        <f t="shared" si="17"/>
        <v>1.1.1.aa</v>
      </c>
      <c r="B42" s="75" t="s">
        <v>91</v>
      </c>
      <c r="C42" s="76" t="s">
        <v>92</v>
      </c>
      <c r="D42" s="77" t="s">
        <v>25</v>
      </c>
      <c r="E42" s="78"/>
      <c r="F42" s="79"/>
      <c r="G42" s="5"/>
      <c r="H42">
        <f t="shared" ref="H42:L57" si="27">H41</f>
        <v>1</v>
      </c>
      <c r="I42" t="str">
        <f t="shared" si="18"/>
        <v>.</v>
      </c>
      <c r="J42">
        <f t="shared" si="27"/>
        <v>1</v>
      </c>
      <c r="K42" t="str">
        <f t="shared" si="18"/>
        <v>.</v>
      </c>
      <c r="L42">
        <f t="shared" si="20"/>
        <v>1</v>
      </c>
      <c r="M42" t="str">
        <f t="shared" si="5"/>
        <v/>
      </c>
      <c r="O42" t="str">
        <f t="shared" si="6"/>
        <v>.</v>
      </c>
      <c r="P42" t="s">
        <v>93</v>
      </c>
      <c r="Q42" t="str">
        <f t="shared" si="3"/>
        <v/>
      </c>
      <c r="S42" s="6" t="s">
        <v>2</v>
      </c>
    </row>
    <row r="43" spans="1:19" ht="18" x14ac:dyDescent="0.25">
      <c r="A43" s="74" t="str">
        <f t="shared" si="17"/>
        <v>1.1.1.ab</v>
      </c>
      <c r="B43" s="75" t="s">
        <v>94</v>
      </c>
      <c r="C43" s="76" t="s">
        <v>95</v>
      </c>
      <c r="D43" s="77" t="s">
        <v>14</v>
      </c>
      <c r="E43" s="78"/>
      <c r="F43" s="79"/>
      <c r="G43" s="5"/>
      <c r="H43">
        <f t="shared" si="27"/>
        <v>1</v>
      </c>
      <c r="I43" t="str">
        <f t="shared" si="18"/>
        <v>.</v>
      </c>
      <c r="J43">
        <f t="shared" si="27"/>
        <v>1</v>
      </c>
      <c r="K43" t="str">
        <f t="shared" si="18"/>
        <v>.</v>
      </c>
      <c r="L43">
        <f t="shared" si="20"/>
        <v>1</v>
      </c>
      <c r="M43" t="str">
        <f t="shared" si="5"/>
        <v/>
      </c>
      <c r="O43" t="str">
        <f t="shared" si="6"/>
        <v>.</v>
      </c>
      <c r="P43" t="s">
        <v>96</v>
      </c>
      <c r="Q43" t="str">
        <f t="shared" si="3"/>
        <v/>
      </c>
      <c r="S43" s="6" t="s">
        <v>2</v>
      </c>
    </row>
    <row r="44" spans="1:19" ht="18" x14ac:dyDescent="0.25">
      <c r="A44" s="74" t="str">
        <f t="shared" si="17"/>
        <v>1.1.1.ac</v>
      </c>
      <c r="B44" s="75" t="s">
        <v>97</v>
      </c>
      <c r="C44" s="76" t="s">
        <v>98</v>
      </c>
      <c r="D44" s="77" t="s">
        <v>25</v>
      </c>
      <c r="E44" s="78"/>
      <c r="F44" s="79"/>
      <c r="G44" s="5"/>
      <c r="H44">
        <f t="shared" si="27"/>
        <v>1</v>
      </c>
      <c r="I44" t="str">
        <f t="shared" si="18"/>
        <v>.</v>
      </c>
      <c r="J44">
        <f t="shared" si="27"/>
        <v>1</v>
      </c>
      <c r="K44" t="str">
        <f t="shared" si="18"/>
        <v>.</v>
      </c>
      <c r="L44">
        <f t="shared" si="20"/>
        <v>1</v>
      </c>
      <c r="M44" t="str">
        <f t="shared" si="5"/>
        <v/>
      </c>
      <c r="O44" t="str">
        <f t="shared" si="6"/>
        <v>.</v>
      </c>
      <c r="P44" t="s">
        <v>99</v>
      </c>
      <c r="Q44" t="str">
        <f t="shared" si="3"/>
        <v/>
      </c>
      <c r="S44" s="6" t="s">
        <v>2</v>
      </c>
    </row>
    <row r="45" spans="1:19" ht="18" hidden="1" x14ac:dyDescent="0.25">
      <c r="A45" s="74" t="str">
        <f t="shared" si="17"/>
        <v>1.1.1.ad</v>
      </c>
      <c r="B45" s="75"/>
      <c r="C45" s="76"/>
      <c r="D45" s="77" t="s">
        <v>25</v>
      </c>
      <c r="E45" s="78"/>
      <c r="F45" s="79"/>
      <c r="G45" s="5"/>
      <c r="H45">
        <f t="shared" si="27"/>
        <v>1</v>
      </c>
      <c r="I45" t="str">
        <f t="shared" si="18"/>
        <v>.</v>
      </c>
      <c r="J45">
        <f t="shared" si="27"/>
        <v>1</v>
      </c>
      <c r="K45" t="str">
        <f t="shared" si="18"/>
        <v>.</v>
      </c>
      <c r="L45">
        <f t="shared" si="20"/>
        <v>1</v>
      </c>
      <c r="M45" t="str">
        <f t="shared" si="5"/>
        <v/>
      </c>
      <c r="O45" t="str">
        <f t="shared" si="6"/>
        <v>.</v>
      </c>
      <c r="P45" t="s">
        <v>100</v>
      </c>
      <c r="Q45" t="str">
        <f t="shared" si="3"/>
        <v/>
      </c>
      <c r="S45" s="6" t="s">
        <v>2</v>
      </c>
    </row>
    <row r="46" spans="1:19" ht="30" hidden="1" x14ac:dyDescent="0.25">
      <c r="A46" s="74" t="str">
        <f t="shared" si="17"/>
        <v>1.1.1.ae</v>
      </c>
      <c r="B46" s="75" t="s">
        <v>94</v>
      </c>
      <c r="C46" s="76" t="s">
        <v>101</v>
      </c>
      <c r="D46" s="77" t="s">
        <v>25</v>
      </c>
      <c r="E46" s="78"/>
      <c r="F46" s="79"/>
      <c r="G46" s="5"/>
      <c r="H46">
        <f t="shared" si="27"/>
        <v>1</v>
      </c>
      <c r="I46" t="str">
        <f t="shared" ref="I46:K77" si="28">IF(ISBLANK(J46),"",".")</f>
        <v>.</v>
      </c>
      <c r="J46">
        <f t="shared" si="27"/>
        <v>1</v>
      </c>
      <c r="K46" t="str">
        <f t="shared" si="28"/>
        <v>.</v>
      </c>
      <c r="L46">
        <f t="shared" si="20"/>
        <v>1</v>
      </c>
      <c r="M46" t="str">
        <f t="shared" si="5"/>
        <v/>
      </c>
      <c r="O46" t="str">
        <f t="shared" si="6"/>
        <v>.</v>
      </c>
      <c r="P46" t="s">
        <v>102</v>
      </c>
      <c r="Q46" t="str">
        <f t="shared" si="3"/>
        <v/>
      </c>
      <c r="S46" s="6" t="s">
        <v>2</v>
      </c>
    </row>
    <row r="47" spans="1:19" ht="18" hidden="1" x14ac:dyDescent="0.25">
      <c r="A47" s="74" t="str">
        <f t="shared" si="17"/>
        <v>1.1.1.af</v>
      </c>
      <c r="B47" s="75" t="s">
        <v>97</v>
      </c>
      <c r="C47" s="76" t="s">
        <v>98</v>
      </c>
      <c r="D47" s="77" t="s">
        <v>25</v>
      </c>
      <c r="E47" s="78"/>
      <c r="F47" s="79"/>
      <c r="G47" s="5"/>
      <c r="H47">
        <f t="shared" si="27"/>
        <v>1</v>
      </c>
      <c r="I47" t="str">
        <f t="shared" si="28"/>
        <v>.</v>
      </c>
      <c r="J47">
        <f t="shared" si="27"/>
        <v>1</v>
      </c>
      <c r="K47" t="str">
        <f t="shared" si="28"/>
        <v>.</v>
      </c>
      <c r="L47">
        <f t="shared" si="20"/>
        <v>1</v>
      </c>
      <c r="M47" t="str">
        <f t="shared" si="5"/>
        <v/>
      </c>
      <c r="O47" t="str">
        <f t="shared" si="6"/>
        <v>.</v>
      </c>
      <c r="P47" t="s">
        <v>103</v>
      </c>
      <c r="Q47" t="str">
        <f t="shared" si="3"/>
        <v/>
      </c>
      <c r="S47" s="6" t="s">
        <v>2</v>
      </c>
    </row>
    <row r="48" spans="1:19" ht="18" hidden="1" x14ac:dyDescent="0.25">
      <c r="A48" s="74" t="str">
        <f t="shared" si="17"/>
        <v>1.1.1.ag</v>
      </c>
      <c r="B48" s="75"/>
      <c r="C48" s="76"/>
      <c r="D48" s="77" t="s">
        <v>73</v>
      </c>
      <c r="E48" s="78"/>
      <c r="F48" s="79"/>
      <c r="G48" s="5"/>
      <c r="H48">
        <f t="shared" si="27"/>
        <v>1</v>
      </c>
      <c r="I48" t="str">
        <f t="shared" si="28"/>
        <v>.</v>
      </c>
      <c r="J48">
        <f t="shared" si="27"/>
        <v>1</v>
      </c>
      <c r="K48" t="str">
        <f t="shared" si="28"/>
        <v>.</v>
      </c>
      <c r="L48">
        <f t="shared" si="20"/>
        <v>1</v>
      </c>
      <c r="M48" t="str">
        <f t="shared" si="5"/>
        <v/>
      </c>
      <c r="O48" t="str">
        <f t="shared" si="6"/>
        <v>.</v>
      </c>
      <c r="P48" t="s">
        <v>104</v>
      </c>
      <c r="Q48" t="str">
        <f t="shared" si="3"/>
        <v/>
      </c>
      <c r="S48" s="6" t="s">
        <v>2</v>
      </c>
    </row>
    <row r="49" spans="1:20" ht="24.75" hidden="1" customHeight="1" thickBot="1" x14ac:dyDescent="0.3">
      <c r="A49" s="44" t="str">
        <f t="shared" si="17"/>
        <v>1.1.1.ah</v>
      </c>
      <c r="B49" s="84"/>
      <c r="C49" s="76"/>
      <c r="D49" s="47" t="s">
        <v>25</v>
      </c>
      <c r="E49" s="85"/>
      <c r="F49" s="86"/>
      <c r="G49" s="5"/>
      <c r="H49">
        <f t="shared" si="27"/>
        <v>1</v>
      </c>
      <c r="I49" t="str">
        <f t="shared" si="28"/>
        <v>.</v>
      </c>
      <c r="J49">
        <f t="shared" si="27"/>
        <v>1</v>
      </c>
      <c r="K49" t="str">
        <f t="shared" si="28"/>
        <v>.</v>
      </c>
      <c r="L49">
        <f t="shared" si="20"/>
        <v>1</v>
      </c>
      <c r="M49" t="str">
        <f t="shared" si="5"/>
        <v/>
      </c>
      <c r="O49" t="str">
        <f t="shared" si="6"/>
        <v>.</v>
      </c>
      <c r="P49" t="s">
        <v>105</v>
      </c>
      <c r="Q49" t="str">
        <f t="shared" si="3"/>
        <v/>
      </c>
      <c r="S49" s="6" t="s">
        <v>2</v>
      </c>
    </row>
    <row r="50" spans="1:20" ht="9.9499999999999993" hidden="1" customHeight="1" x14ac:dyDescent="0.25">
      <c r="A50" s="50"/>
      <c r="B50" s="22"/>
      <c r="C50" s="22"/>
      <c r="D50" s="51"/>
      <c r="E50" s="52"/>
      <c r="F50" s="53"/>
      <c r="G50" s="5"/>
      <c r="H50">
        <f t="shared" si="27"/>
        <v>1</v>
      </c>
      <c r="I50" t="str">
        <f t="shared" si="28"/>
        <v>.</v>
      </c>
      <c r="J50">
        <f t="shared" si="27"/>
        <v>1</v>
      </c>
      <c r="K50" t="str">
        <f t="shared" si="28"/>
        <v>.</v>
      </c>
      <c r="L50">
        <f>L49</f>
        <v>1</v>
      </c>
      <c r="M50" t="str">
        <f t="shared" si="5"/>
        <v/>
      </c>
      <c r="O50" t="str">
        <f t="shared" si="6"/>
        <v/>
      </c>
      <c r="Q50" t="str">
        <f t="shared" si="3"/>
        <v/>
      </c>
      <c r="S50" s="6" t="s">
        <v>2</v>
      </c>
    </row>
    <row r="51" spans="1:20" ht="9.9499999999999993" customHeight="1" thickBot="1" x14ac:dyDescent="0.3">
      <c r="A51" s="50"/>
      <c r="B51" s="22"/>
      <c r="C51" s="87"/>
      <c r="D51" s="51"/>
      <c r="E51" s="52"/>
      <c r="F51" s="53"/>
      <c r="G51" s="5"/>
      <c r="H51">
        <f>H49</f>
        <v>1</v>
      </c>
      <c r="I51" t="str">
        <f t="shared" si="28"/>
        <v>.</v>
      </c>
      <c r="J51">
        <f>J49</f>
        <v>1</v>
      </c>
      <c r="K51" t="str">
        <f t="shared" si="28"/>
        <v>.</v>
      </c>
      <c r="L51">
        <f>L49</f>
        <v>1</v>
      </c>
      <c r="M51" t="str">
        <f t="shared" si="5"/>
        <v/>
      </c>
      <c r="O51" t="str">
        <f t="shared" si="6"/>
        <v/>
      </c>
      <c r="Q51" t="str">
        <f t="shared" si="3"/>
        <v/>
      </c>
      <c r="S51" s="6" t="s">
        <v>2</v>
      </c>
    </row>
    <row r="52" spans="1:20" ht="49.5" customHeight="1" x14ac:dyDescent="0.25">
      <c r="A52" s="88" t="str">
        <f>CONCATENATE(H52,I52,J52,K52,L52,M52,N52,O52,P52,Q52)</f>
        <v>1.1.2</v>
      </c>
      <c r="B52" s="89" t="s">
        <v>10</v>
      </c>
      <c r="C52" s="90" t="str">
        <f>CONCATENATE(Q52,S52,T52)</f>
        <v xml:space="preserve"> Instalace Boreckého</v>
      </c>
      <c r="D52" s="90"/>
      <c r="E52" s="91"/>
      <c r="F52" s="92"/>
      <c r="G52" s="5"/>
      <c r="H52">
        <f>H50</f>
        <v>1</v>
      </c>
      <c r="I52" t="str">
        <f t="shared" si="28"/>
        <v>.</v>
      </c>
      <c r="J52">
        <f>J50</f>
        <v>1</v>
      </c>
      <c r="K52" t="str">
        <f t="shared" si="28"/>
        <v>.</v>
      </c>
      <c r="L52" s="20">
        <f>L50+1</f>
        <v>2</v>
      </c>
      <c r="M52" t="str">
        <f t="shared" si="5"/>
        <v/>
      </c>
      <c r="O52" t="str">
        <f t="shared" si="6"/>
        <v/>
      </c>
      <c r="Q52" t="str">
        <f t="shared" si="3"/>
        <v/>
      </c>
      <c r="S52" s="6" t="s">
        <v>2</v>
      </c>
      <c r="T52" s="20" t="s">
        <v>106</v>
      </c>
    </row>
    <row r="53" spans="1:20" ht="16.5" customHeight="1" x14ac:dyDescent="0.25">
      <c r="A53" s="93"/>
      <c r="B53" s="94" t="s">
        <v>107</v>
      </c>
      <c r="C53" s="57" t="s">
        <v>108</v>
      </c>
      <c r="D53" s="57"/>
      <c r="E53" s="95"/>
      <c r="F53" s="96"/>
      <c r="G53" s="5"/>
      <c r="H53">
        <f t="shared" si="27"/>
        <v>1</v>
      </c>
      <c r="I53" t="str">
        <f t="shared" si="28"/>
        <v>.</v>
      </c>
      <c r="J53">
        <f t="shared" si="27"/>
        <v>1</v>
      </c>
      <c r="K53" t="str">
        <f t="shared" si="28"/>
        <v>.</v>
      </c>
      <c r="L53">
        <f t="shared" si="27"/>
        <v>2</v>
      </c>
      <c r="M53" t="str">
        <f t="shared" si="5"/>
        <v/>
      </c>
      <c r="O53" t="str">
        <f t="shared" si="6"/>
        <v/>
      </c>
      <c r="Q53" t="str">
        <f t="shared" si="3"/>
        <v/>
      </c>
      <c r="S53" s="6" t="s">
        <v>2</v>
      </c>
    </row>
    <row r="54" spans="1:20" ht="36" customHeight="1" x14ac:dyDescent="0.25">
      <c r="A54" s="93"/>
      <c r="B54" s="94"/>
      <c r="C54" s="57"/>
      <c r="D54" s="57"/>
      <c r="E54" s="97"/>
      <c r="F54" s="98"/>
      <c r="G54" s="42"/>
      <c r="H54">
        <f t="shared" si="27"/>
        <v>1</v>
      </c>
      <c r="I54" t="str">
        <f t="shared" si="28"/>
        <v>.</v>
      </c>
      <c r="J54">
        <f t="shared" si="27"/>
        <v>1</v>
      </c>
      <c r="K54" t="str">
        <f t="shared" si="28"/>
        <v>.</v>
      </c>
      <c r="L54">
        <f t="shared" si="27"/>
        <v>2</v>
      </c>
      <c r="M54" t="str">
        <f t="shared" si="5"/>
        <v/>
      </c>
      <c r="O54" t="str">
        <f t="shared" si="6"/>
        <v/>
      </c>
      <c r="Q54" t="str">
        <f t="shared" si="3"/>
        <v/>
      </c>
      <c r="S54" s="6" t="s">
        <v>2</v>
      </c>
    </row>
    <row r="55" spans="1:20" ht="27.75" customHeight="1" x14ac:dyDescent="0.25">
      <c r="A55" s="62" t="str">
        <f t="shared" ref="A55:A64" si="29">CONCATENATE(H55,I55,J55,K55,L55,M55,N55,O55,P55,Q55)</f>
        <v>1.1.2.a</v>
      </c>
      <c r="B55" s="63" t="s">
        <v>20</v>
      </c>
      <c r="C55" s="64" t="s">
        <v>21</v>
      </c>
      <c r="D55" s="64"/>
      <c r="E55" s="64"/>
      <c r="F55" s="65"/>
      <c r="G55" s="5"/>
      <c r="H55">
        <f t="shared" si="27"/>
        <v>1</v>
      </c>
      <c r="I55" t="str">
        <f t="shared" si="28"/>
        <v>.</v>
      </c>
      <c r="J55">
        <f t="shared" si="27"/>
        <v>1</v>
      </c>
      <c r="K55" t="str">
        <f t="shared" si="28"/>
        <v>.</v>
      </c>
      <c r="L55">
        <f t="shared" si="27"/>
        <v>2</v>
      </c>
      <c r="M55" t="str">
        <f t="shared" si="5"/>
        <v/>
      </c>
      <c r="O55" t="str">
        <f t="shared" si="6"/>
        <v>.</v>
      </c>
      <c r="P55" t="s">
        <v>13</v>
      </c>
      <c r="Q55" t="str">
        <f t="shared" si="3"/>
        <v/>
      </c>
      <c r="S55" s="6" t="s">
        <v>2</v>
      </c>
    </row>
    <row r="56" spans="1:20" s="43" customFormat="1" ht="24.75" customHeight="1" x14ac:dyDescent="0.25">
      <c r="A56" s="62" t="str">
        <f t="shared" si="29"/>
        <v>1.1.2.b</v>
      </c>
      <c r="B56" s="66" t="str">
        <f>CONCATENATE("Cena Kč bez DPH za jednu položku ¨",T52,"¨ (Jednotková cena zboží - bude použita pro objednávky dílčích plnění")</f>
        <v>Cena Kč bez DPH za jednu položku ¨Instalace Boreckého¨ (Jednotková cena zboží - bude použita pro objednávky dílčích plnění</v>
      </c>
      <c r="C56" s="66"/>
      <c r="D56" s="66"/>
      <c r="E56" s="67"/>
      <c r="F56" s="68"/>
      <c r="G56" s="42"/>
      <c r="H56">
        <f>H54</f>
        <v>1</v>
      </c>
      <c r="I56" t="str">
        <f t="shared" si="28"/>
        <v>.</v>
      </c>
      <c r="J56">
        <f>J54</f>
        <v>1</v>
      </c>
      <c r="K56" t="str">
        <f t="shared" si="28"/>
        <v>.</v>
      </c>
      <c r="L56">
        <f t="shared" si="27"/>
        <v>2</v>
      </c>
      <c r="M56" t="str">
        <f t="shared" si="5"/>
        <v/>
      </c>
      <c r="N56"/>
      <c r="O56" t="str">
        <f t="shared" si="6"/>
        <v>.</v>
      </c>
      <c r="P56" t="s">
        <v>15</v>
      </c>
      <c r="Q56" t="str">
        <f t="shared" si="3"/>
        <v/>
      </c>
      <c r="R56" s="6"/>
      <c r="S56" s="6" t="s">
        <v>2</v>
      </c>
    </row>
    <row r="57" spans="1:20" ht="26.25" customHeight="1" thickBot="1" x14ac:dyDescent="0.3">
      <c r="A57" s="69" t="str">
        <f t="shared" si="29"/>
        <v>1.1.2.c</v>
      </c>
      <c r="B57" s="70" t="str">
        <f>CONCATENATE("Celková cena Kč bez DPH za všechny kusy - ",C55," ks ¨",T52,"¨ (řádek ", A55," krát řádek ",A56,")")</f>
        <v>Celková cena Kč bez DPH za všechny kusy - 6 ks ¨Instalace Boreckého¨ (řádek 1.1.2.a krát řádek 1.1.2.b)</v>
      </c>
      <c r="C57" s="70"/>
      <c r="D57" s="70"/>
      <c r="E57" s="71"/>
      <c r="F57" s="72"/>
      <c r="G57" s="73"/>
      <c r="H57">
        <f t="shared" ref="H57:L60" si="30">H56</f>
        <v>1</v>
      </c>
      <c r="I57" t="str">
        <f t="shared" si="28"/>
        <v>.</v>
      </c>
      <c r="J57">
        <f t="shared" ref="J57:J58" si="31">J56</f>
        <v>1</v>
      </c>
      <c r="K57" t="str">
        <f t="shared" si="28"/>
        <v>.</v>
      </c>
      <c r="L57">
        <f t="shared" si="27"/>
        <v>2</v>
      </c>
      <c r="M57" t="str">
        <f t="shared" si="5"/>
        <v/>
      </c>
      <c r="O57" t="str">
        <f t="shared" si="6"/>
        <v>.</v>
      </c>
      <c r="P57" t="s">
        <v>22</v>
      </c>
      <c r="Q57" t="str">
        <f t="shared" si="3"/>
        <v/>
      </c>
      <c r="S57" s="6" t="s">
        <v>2</v>
      </c>
    </row>
    <row r="58" spans="1:20" ht="18" x14ac:dyDescent="0.25">
      <c r="A58" s="99" t="str">
        <f t="shared" si="29"/>
        <v>1.1.2.d</v>
      </c>
      <c r="B58" s="100" t="s">
        <v>109</v>
      </c>
      <c r="C58" s="101" t="s">
        <v>110</v>
      </c>
      <c r="D58" s="102" t="s">
        <v>25</v>
      </c>
      <c r="E58" s="103"/>
      <c r="F58" s="104"/>
      <c r="G58" s="5"/>
      <c r="H58">
        <f t="shared" si="30"/>
        <v>1</v>
      </c>
      <c r="I58" t="str">
        <f t="shared" si="28"/>
        <v>.</v>
      </c>
      <c r="J58">
        <f t="shared" si="31"/>
        <v>1</v>
      </c>
      <c r="K58" t="str">
        <f t="shared" si="28"/>
        <v>.</v>
      </c>
      <c r="L58">
        <f>L57</f>
        <v>2</v>
      </c>
      <c r="M58" t="str">
        <f t="shared" si="5"/>
        <v/>
      </c>
      <c r="O58" t="str">
        <f t="shared" si="6"/>
        <v>.</v>
      </c>
      <c r="P58" t="s">
        <v>26</v>
      </c>
      <c r="Q58" t="str">
        <f t="shared" si="3"/>
        <v/>
      </c>
      <c r="S58" s="6" t="s">
        <v>2</v>
      </c>
    </row>
    <row r="59" spans="1:20" ht="18" x14ac:dyDescent="0.25">
      <c r="A59" s="74" t="str">
        <f t="shared" si="29"/>
        <v>1.1.2.e</v>
      </c>
      <c r="B59" s="83" t="s">
        <v>111</v>
      </c>
      <c r="C59" s="76" t="s">
        <v>24</v>
      </c>
      <c r="D59" s="77" t="s">
        <v>14</v>
      </c>
      <c r="E59" s="78"/>
      <c r="F59" s="79"/>
      <c r="G59" s="5"/>
      <c r="H59">
        <f t="shared" si="30"/>
        <v>1</v>
      </c>
      <c r="I59" t="str">
        <f t="shared" si="28"/>
        <v>.</v>
      </c>
      <c r="J59">
        <f t="shared" si="30"/>
        <v>1</v>
      </c>
      <c r="K59" t="str">
        <f t="shared" si="28"/>
        <v>.</v>
      </c>
      <c r="L59">
        <f t="shared" si="30"/>
        <v>2</v>
      </c>
      <c r="M59" t="str">
        <f t="shared" si="5"/>
        <v/>
      </c>
      <c r="O59" t="str">
        <f t="shared" si="6"/>
        <v>.</v>
      </c>
      <c r="P59" t="s">
        <v>29</v>
      </c>
      <c r="Q59" t="str">
        <f t="shared" si="3"/>
        <v/>
      </c>
      <c r="S59" s="6" t="s">
        <v>2</v>
      </c>
    </row>
    <row r="60" spans="1:20" ht="18" x14ac:dyDescent="0.25">
      <c r="A60" s="74" t="str">
        <f t="shared" si="29"/>
        <v>1.1.2.f</v>
      </c>
      <c r="B60" s="83" t="s">
        <v>112</v>
      </c>
      <c r="C60" s="76" t="s">
        <v>24</v>
      </c>
      <c r="D60" s="77" t="s">
        <v>14</v>
      </c>
      <c r="E60" s="78"/>
      <c r="F60" s="79"/>
      <c r="G60" s="5"/>
      <c r="H60">
        <f t="shared" si="30"/>
        <v>1</v>
      </c>
      <c r="I60" t="str">
        <f t="shared" si="28"/>
        <v>.</v>
      </c>
      <c r="J60">
        <f t="shared" si="30"/>
        <v>1</v>
      </c>
      <c r="K60" t="str">
        <f t="shared" si="28"/>
        <v>.</v>
      </c>
      <c r="L60">
        <f t="shared" si="30"/>
        <v>2</v>
      </c>
      <c r="M60" t="str">
        <f t="shared" si="5"/>
        <v/>
      </c>
      <c r="O60" t="str">
        <f t="shared" si="6"/>
        <v>.</v>
      </c>
      <c r="P60" t="s">
        <v>32</v>
      </c>
      <c r="Q60" t="str">
        <f t="shared" si="3"/>
        <v/>
      </c>
      <c r="S60" s="6" t="s">
        <v>2</v>
      </c>
    </row>
    <row r="61" spans="1:20" ht="18" x14ac:dyDescent="0.25">
      <c r="A61" s="74" t="str">
        <f t="shared" si="29"/>
        <v>1.1.2.g</v>
      </c>
      <c r="B61" s="83" t="s">
        <v>113</v>
      </c>
      <c r="C61" s="76" t="s">
        <v>24</v>
      </c>
      <c r="D61" s="77" t="s">
        <v>14</v>
      </c>
      <c r="E61" s="78"/>
      <c r="F61" s="79"/>
      <c r="G61" s="5"/>
      <c r="H61">
        <f>H58</f>
        <v>1</v>
      </c>
      <c r="I61" t="str">
        <f t="shared" si="28"/>
        <v>.</v>
      </c>
      <c r="J61">
        <f>J58</f>
        <v>1</v>
      </c>
      <c r="K61" t="str">
        <f t="shared" si="28"/>
        <v>.</v>
      </c>
      <c r="L61">
        <f>L58</f>
        <v>2</v>
      </c>
      <c r="M61" t="str">
        <f t="shared" si="5"/>
        <v/>
      </c>
      <c r="O61" t="str">
        <f t="shared" si="6"/>
        <v>.</v>
      </c>
      <c r="P61" t="s">
        <v>35</v>
      </c>
      <c r="Q61" t="str">
        <f t="shared" si="3"/>
        <v/>
      </c>
      <c r="S61" s="6" t="s">
        <v>2</v>
      </c>
    </row>
    <row r="62" spans="1:20" ht="24" x14ac:dyDescent="0.25">
      <c r="A62" s="74" t="str">
        <f t="shared" si="29"/>
        <v>1.1.2.h</v>
      </c>
      <c r="B62" s="83" t="s">
        <v>114</v>
      </c>
      <c r="C62" s="76" t="s">
        <v>24</v>
      </c>
      <c r="D62" s="77" t="s">
        <v>14</v>
      </c>
      <c r="E62" s="78"/>
      <c r="F62" s="79"/>
      <c r="G62" s="5"/>
      <c r="H62">
        <f>H59</f>
        <v>1</v>
      </c>
      <c r="I62" t="str">
        <f t="shared" si="28"/>
        <v>.</v>
      </c>
      <c r="J62">
        <f>J59</f>
        <v>1</v>
      </c>
      <c r="K62" t="str">
        <f t="shared" si="28"/>
        <v>.</v>
      </c>
      <c r="L62">
        <f>L59</f>
        <v>2</v>
      </c>
      <c r="M62" t="str">
        <f t="shared" si="5"/>
        <v/>
      </c>
      <c r="O62" t="str">
        <f t="shared" si="6"/>
        <v>.</v>
      </c>
      <c r="P62" t="s">
        <v>38</v>
      </c>
      <c r="Q62" t="str">
        <f t="shared" si="3"/>
        <v/>
      </c>
      <c r="S62" s="6" t="s">
        <v>2</v>
      </c>
    </row>
    <row r="63" spans="1:20" ht="18" x14ac:dyDescent="0.25">
      <c r="A63" s="74" t="str">
        <f t="shared" si="29"/>
        <v>1.1.2.i</v>
      </c>
      <c r="B63" s="83" t="s">
        <v>115</v>
      </c>
      <c r="C63" s="76" t="s">
        <v>24</v>
      </c>
      <c r="D63" s="77" t="s">
        <v>14</v>
      </c>
      <c r="E63" s="78"/>
      <c r="F63" s="79"/>
      <c r="G63" s="5"/>
      <c r="H63">
        <f>H60</f>
        <v>1</v>
      </c>
      <c r="I63" t="str">
        <f t="shared" si="28"/>
        <v>.</v>
      </c>
      <c r="J63">
        <f>J60</f>
        <v>1</v>
      </c>
      <c r="K63" t="str">
        <f t="shared" si="28"/>
        <v>.</v>
      </c>
      <c r="L63">
        <f>L60</f>
        <v>2</v>
      </c>
      <c r="M63" t="str">
        <f t="shared" si="5"/>
        <v/>
      </c>
      <c r="O63" t="str">
        <f t="shared" si="6"/>
        <v>.</v>
      </c>
      <c r="P63" t="s">
        <v>41</v>
      </c>
      <c r="Q63" t="str">
        <f t="shared" si="3"/>
        <v/>
      </c>
      <c r="S63" s="6" t="s">
        <v>2</v>
      </c>
    </row>
    <row r="64" spans="1:20" ht="25.5" thickBot="1" x14ac:dyDescent="0.3">
      <c r="A64" s="44" t="str">
        <f t="shared" si="29"/>
        <v>1.1.2.j</v>
      </c>
      <c r="B64" s="84" t="s">
        <v>116</v>
      </c>
      <c r="C64" s="105" t="s">
        <v>24</v>
      </c>
      <c r="D64" s="106" t="s">
        <v>14</v>
      </c>
      <c r="E64" s="85"/>
      <c r="F64" s="86"/>
      <c r="G64" s="5"/>
      <c r="H64">
        <f t="shared" ref="H64:L64" si="32">H63</f>
        <v>1</v>
      </c>
      <c r="I64" t="str">
        <f t="shared" si="28"/>
        <v>.</v>
      </c>
      <c r="J64">
        <f t="shared" si="32"/>
        <v>1</v>
      </c>
      <c r="K64" t="str">
        <f t="shared" si="28"/>
        <v>.</v>
      </c>
      <c r="L64">
        <f t="shared" si="32"/>
        <v>2</v>
      </c>
      <c r="M64" t="str">
        <f t="shared" si="5"/>
        <v/>
      </c>
      <c r="O64" t="str">
        <f t="shared" si="6"/>
        <v>.</v>
      </c>
      <c r="P64" t="s">
        <v>44</v>
      </c>
      <c r="Q64" t="str">
        <f t="shared" si="3"/>
        <v/>
      </c>
      <c r="S64" s="6" t="s">
        <v>2</v>
      </c>
    </row>
    <row r="65" spans="1:20" ht="9.9499999999999993" hidden="1" customHeight="1" thickBot="1" x14ac:dyDescent="0.3">
      <c r="A65" s="50"/>
      <c r="B65" s="22"/>
      <c r="C65" s="22"/>
      <c r="D65" s="51"/>
      <c r="E65" s="52"/>
      <c r="F65" s="53"/>
      <c r="G65" s="5"/>
      <c r="H65">
        <f>H63</f>
        <v>1</v>
      </c>
      <c r="I65" t="str">
        <f t="shared" si="28"/>
        <v>.</v>
      </c>
      <c r="J65">
        <f>J63</f>
        <v>1</v>
      </c>
      <c r="K65" t="str">
        <f t="shared" si="28"/>
        <v>.</v>
      </c>
      <c r="L65">
        <f>L63</f>
        <v>2</v>
      </c>
      <c r="M65" t="str">
        <f t="shared" si="5"/>
        <v/>
      </c>
      <c r="O65" t="str">
        <f t="shared" si="6"/>
        <v/>
      </c>
      <c r="Q65" t="str">
        <f t="shared" si="3"/>
        <v/>
      </c>
      <c r="S65" s="6" t="s">
        <v>2</v>
      </c>
    </row>
    <row r="66" spans="1:20" ht="49.5" hidden="1" customHeight="1" x14ac:dyDescent="0.25">
      <c r="A66" s="88" t="str">
        <f>CONCATENATE(H66,I66,J66,K66,L66,M66,N66,O66,P66,Q66)</f>
        <v>1.1.3</v>
      </c>
      <c r="B66" s="89" t="s">
        <v>10</v>
      </c>
      <c r="C66" s="90" t="str">
        <f>CONCATENATE(Q66,S66,T66)</f>
        <v xml:space="preserve"> SW licence pro OS</v>
      </c>
      <c r="D66" s="90"/>
      <c r="E66" s="107" t="s">
        <v>16</v>
      </c>
      <c r="F66" s="108"/>
      <c r="G66" s="5"/>
      <c r="H66">
        <f>H15</f>
        <v>1</v>
      </c>
      <c r="I66" t="str">
        <f t="shared" si="28"/>
        <v>.</v>
      </c>
      <c r="J66">
        <f t="shared" ref="J66:J67" si="33">J65</f>
        <v>1</v>
      </c>
      <c r="K66" t="str">
        <f t="shared" si="28"/>
        <v>.</v>
      </c>
      <c r="L66" s="20">
        <f>L65+1</f>
        <v>3</v>
      </c>
      <c r="M66" t="str">
        <f t="shared" si="5"/>
        <v/>
      </c>
      <c r="O66" t="str">
        <f t="shared" si="6"/>
        <v/>
      </c>
      <c r="Q66" t="str">
        <f t="shared" si="3"/>
        <v/>
      </c>
      <c r="S66" s="6" t="s">
        <v>2</v>
      </c>
      <c r="T66" s="20" t="s">
        <v>117</v>
      </c>
    </row>
    <row r="67" spans="1:20" ht="26.25" hidden="1" customHeight="1" x14ac:dyDescent="0.25">
      <c r="A67" s="34"/>
      <c r="B67" s="35" t="s">
        <v>11</v>
      </c>
      <c r="C67" s="57" t="s">
        <v>118</v>
      </c>
      <c r="D67" s="57"/>
      <c r="E67" s="109" t="s">
        <v>19</v>
      </c>
      <c r="F67" s="110"/>
      <c r="G67" s="5"/>
      <c r="H67">
        <f t="shared" ref="H67" si="34">H66</f>
        <v>1</v>
      </c>
      <c r="I67" t="str">
        <f t="shared" si="28"/>
        <v>.</v>
      </c>
      <c r="J67">
        <f t="shared" si="33"/>
        <v>1</v>
      </c>
      <c r="K67" t="str">
        <f t="shared" si="28"/>
        <v>.</v>
      </c>
      <c r="L67">
        <f t="shared" ref="L67:L75" si="35">L66</f>
        <v>3</v>
      </c>
      <c r="M67" t="str">
        <f t="shared" si="5"/>
        <v/>
      </c>
      <c r="O67" t="str">
        <f t="shared" si="6"/>
        <v/>
      </c>
      <c r="Q67" t="str">
        <f t="shared" si="3"/>
        <v/>
      </c>
      <c r="S67" s="6" t="s">
        <v>2</v>
      </c>
    </row>
    <row r="68" spans="1:20" ht="36" hidden="1" customHeight="1" x14ac:dyDescent="0.25">
      <c r="A68" s="34"/>
      <c r="B68" s="35"/>
      <c r="C68" s="57"/>
      <c r="D68" s="57"/>
      <c r="E68" s="60"/>
      <c r="F68" s="61"/>
      <c r="G68" s="5" t="s">
        <v>119</v>
      </c>
      <c r="H68">
        <f>H67</f>
        <v>1</v>
      </c>
      <c r="I68" t="str">
        <f t="shared" si="28"/>
        <v>.</v>
      </c>
      <c r="J68">
        <f>J67</f>
        <v>1</v>
      </c>
      <c r="K68" t="str">
        <f t="shared" si="28"/>
        <v>.</v>
      </c>
      <c r="L68">
        <f t="shared" si="35"/>
        <v>3</v>
      </c>
      <c r="M68" t="str">
        <f t="shared" si="5"/>
        <v/>
      </c>
      <c r="O68" t="str">
        <f t="shared" si="6"/>
        <v/>
      </c>
      <c r="Q68" t="str">
        <f t="shared" si="3"/>
        <v/>
      </c>
      <c r="S68" s="6" t="s">
        <v>2</v>
      </c>
    </row>
    <row r="69" spans="1:20" ht="27.75" hidden="1" customHeight="1" x14ac:dyDescent="0.25">
      <c r="A69" s="62" t="str">
        <f t="shared" ref="A69:A75" si="36">CONCATENATE(H69,I69,J69,K69,L69,M69,N69,O69,P69,Q69)</f>
        <v>1.1.3.a</v>
      </c>
      <c r="B69" s="63" t="s">
        <v>20</v>
      </c>
      <c r="C69" s="64" t="s">
        <v>120</v>
      </c>
      <c r="D69" s="64"/>
      <c r="E69" s="64"/>
      <c r="F69" s="65"/>
      <c r="G69" s="5"/>
      <c r="H69">
        <f t="shared" ref="H69" si="37">H68</f>
        <v>1</v>
      </c>
      <c r="I69" t="str">
        <f t="shared" si="28"/>
        <v>.</v>
      </c>
      <c r="J69">
        <f t="shared" ref="J69" si="38">J68</f>
        <v>1</v>
      </c>
      <c r="K69" t="str">
        <f t="shared" si="28"/>
        <v>.</v>
      </c>
      <c r="L69">
        <f t="shared" si="35"/>
        <v>3</v>
      </c>
      <c r="M69" t="str">
        <f t="shared" si="5"/>
        <v/>
      </c>
      <c r="O69" t="str">
        <f t="shared" si="6"/>
        <v>.</v>
      </c>
      <c r="P69" t="s">
        <v>13</v>
      </c>
      <c r="Q69" t="str">
        <f t="shared" si="3"/>
        <v/>
      </c>
      <c r="S69" s="6" t="s">
        <v>2</v>
      </c>
    </row>
    <row r="70" spans="1:20" s="43" customFormat="1" ht="24.75" hidden="1" customHeight="1" x14ac:dyDescent="0.25">
      <c r="A70" s="62" t="str">
        <f t="shared" si="36"/>
        <v>1.1.3.b</v>
      </c>
      <c r="B70" s="66" t="str">
        <f>CONCATENATE("Cena Kč bez DPH za jednu položku ¨",T66,"¨ (Jednotková cena zboží - bude použita pro objednávky dílčích plnění")</f>
        <v>Cena Kč bez DPH za jednu položku ¨SW licence pro OS¨ (Jednotková cena zboží - bude použita pro objednávky dílčích plnění</v>
      </c>
      <c r="C70" s="66"/>
      <c r="D70" s="66"/>
      <c r="E70" s="67"/>
      <c r="F70" s="68"/>
      <c r="G70" s="42"/>
      <c r="H70">
        <f>H68</f>
        <v>1</v>
      </c>
      <c r="I70" t="str">
        <f t="shared" si="28"/>
        <v>.</v>
      </c>
      <c r="J70">
        <f>J68</f>
        <v>1</v>
      </c>
      <c r="K70" t="str">
        <f t="shared" si="28"/>
        <v>.</v>
      </c>
      <c r="L70">
        <f t="shared" si="35"/>
        <v>3</v>
      </c>
      <c r="M70" t="str">
        <f t="shared" si="5"/>
        <v/>
      </c>
      <c r="N70"/>
      <c r="O70" t="str">
        <f t="shared" si="6"/>
        <v>.</v>
      </c>
      <c r="P70" t="s">
        <v>15</v>
      </c>
      <c r="Q70" t="str">
        <f t="shared" si="3"/>
        <v/>
      </c>
      <c r="R70" s="6"/>
      <c r="S70" s="6" t="s">
        <v>2</v>
      </c>
    </row>
    <row r="71" spans="1:20" ht="26.25" hidden="1" customHeight="1" thickBot="1" x14ac:dyDescent="0.3">
      <c r="A71" s="69" t="str">
        <f t="shared" si="36"/>
        <v>1.1.3.c</v>
      </c>
      <c r="B71" s="70" t="str">
        <f>CONCATENATE("Celková cena Kč bez DPH za všechny kusy - ",C69," ks ¨",T66,"¨ (řádek ", A69," krát řádek ",A70,")")</f>
        <v>Celková cena Kč bez DPH za všechny kusy - 7 ks ¨SW licence pro OS¨ (řádek 1.1.3.a krát řádek 1.1.3.b)</v>
      </c>
      <c r="C71" s="70"/>
      <c r="D71" s="70"/>
      <c r="E71" s="71"/>
      <c r="F71" s="72"/>
      <c r="G71" s="73"/>
      <c r="H71">
        <f t="shared" ref="H71:J75" si="39">H70</f>
        <v>1</v>
      </c>
      <c r="I71" t="str">
        <f t="shared" si="28"/>
        <v>.</v>
      </c>
      <c r="J71">
        <f t="shared" ref="J71:J72" si="40">J70</f>
        <v>1</v>
      </c>
      <c r="K71" t="str">
        <f t="shared" si="28"/>
        <v>.</v>
      </c>
      <c r="L71">
        <f t="shared" si="35"/>
        <v>3</v>
      </c>
      <c r="M71" t="str">
        <f t="shared" si="5"/>
        <v/>
      </c>
      <c r="O71" t="str">
        <f t="shared" si="6"/>
        <v>.</v>
      </c>
      <c r="P71" t="s">
        <v>22</v>
      </c>
      <c r="Q71" t="str">
        <f t="shared" si="3"/>
        <v/>
      </c>
      <c r="S71" s="6" t="s">
        <v>2</v>
      </c>
    </row>
    <row r="72" spans="1:20" ht="18" hidden="1" x14ac:dyDescent="0.25">
      <c r="A72" s="99" t="str">
        <f t="shared" si="36"/>
        <v>1.1.3.d</v>
      </c>
      <c r="B72" s="111" t="s">
        <v>121</v>
      </c>
      <c r="C72" s="101" t="s">
        <v>122</v>
      </c>
      <c r="D72" s="112" t="s">
        <v>14</v>
      </c>
      <c r="E72" s="103"/>
      <c r="F72" s="104"/>
      <c r="G72" s="5"/>
      <c r="H72">
        <f t="shared" si="39"/>
        <v>1</v>
      </c>
      <c r="I72" t="str">
        <f t="shared" si="28"/>
        <v>.</v>
      </c>
      <c r="J72">
        <f t="shared" si="40"/>
        <v>1</v>
      </c>
      <c r="K72" t="str">
        <f t="shared" si="28"/>
        <v>.</v>
      </c>
      <c r="L72">
        <f t="shared" si="35"/>
        <v>3</v>
      </c>
      <c r="M72" t="str">
        <f t="shared" si="5"/>
        <v/>
      </c>
      <c r="O72" t="str">
        <f t="shared" si="6"/>
        <v>.</v>
      </c>
      <c r="P72" t="s">
        <v>26</v>
      </c>
      <c r="Q72" t="str">
        <f t="shared" si="3"/>
        <v/>
      </c>
      <c r="S72" s="6" t="s">
        <v>2</v>
      </c>
    </row>
    <row r="73" spans="1:20" ht="30" hidden="1" x14ac:dyDescent="0.25">
      <c r="A73" s="74" t="str">
        <f t="shared" si="36"/>
        <v>1.1.3.e</v>
      </c>
      <c r="B73" s="113" t="s">
        <v>123</v>
      </c>
      <c r="C73" s="76" t="s">
        <v>124</v>
      </c>
      <c r="D73" s="80" t="s">
        <v>14</v>
      </c>
      <c r="E73" s="78"/>
      <c r="F73" s="79"/>
      <c r="G73" s="5"/>
      <c r="H73">
        <f t="shared" si="39"/>
        <v>1</v>
      </c>
      <c r="I73" t="str">
        <f t="shared" si="28"/>
        <v>.</v>
      </c>
      <c r="J73">
        <f t="shared" si="39"/>
        <v>1</v>
      </c>
      <c r="K73" t="str">
        <f t="shared" si="28"/>
        <v>.</v>
      </c>
      <c r="L73">
        <f t="shared" si="35"/>
        <v>3</v>
      </c>
      <c r="M73" t="str">
        <f t="shared" si="5"/>
        <v/>
      </c>
      <c r="O73" t="str">
        <f t="shared" si="6"/>
        <v>.</v>
      </c>
      <c r="P73" t="s">
        <v>29</v>
      </c>
      <c r="Q73" t="str">
        <f t="shared" si="3"/>
        <v/>
      </c>
      <c r="S73" s="6" t="s">
        <v>2</v>
      </c>
    </row>
    <row r="74" spans="1:20" ht="36" hidden="1" x14ac:dyDescent="0.25">
      <c r="A74" s="74" t="str">
        <f t="shared" si="36"/>
        <v>1.1.3.f</v>
      </c>
      <c r="B74" s="113" t="s">
        <v>125</v>
      </c>
      <c r="C74" s="76" t="s">
        <v>126</v>
      </c>
      <c r="D74" s="80" t="s">
        <v>14</v>
      </c>
      <c r="E74" s="78"/>
      <c r="F74" s="79"/>
      <c r="G74" s="5"/>
      <c r="H74">
        <f t="shared" si="39"/>
        <v>1</v>
      </c>
      <c r="I74" t="str">
        <f t="shared" si="28"/>
        <v>.</v>
      </c>
      <c r="J74">
        <f t="shared" si="39"/>
        <v>1</v>
      </c>
      <c r="K74" t="str">
        <f t="shared" si="28"/>
        <v>.</v>
      </c>
      <c r="L74">
        <f t="shared" si="35"/>
        <v>3</v>
      </c>
      <c r="M74" t="str">
        <f t="shared" si="5"/>
        <v/>
      </c>
      <c r="O74" t="str">
        <f t="shared" si="6"/>
        <v>.</v>
      </c>
      <c r="P74" t="s">
        <v>32</v>
      </c>
      <c r="Q74" t="str">
        <f t="shared" si="3"/>
        <v/>
      </c>
      <c r="S74" s="6" t="s">
        <v>2</v>
      </c>
    </row>
    <row r="75" spans="1:20" ht="18.75" hidden="1" thickBot="1" x14ac:dyDescent="0.3">
      <c r="A75" s="44" t="str">
        <f t="shared" si="36"/>
        <v>1.1.3.g</v>
      </c>
      <c r="B75" s="114" t="s">
        <v>127</v>
      </c>
      <c r="C75" s="115" t="s">
        <v>128</v>
      </c>
      <c r="D75" s="47" t="s">
        <v>25</v>
      </c>
      <c r="E75" s="85"/>
      <c r="F75" s="86"/>
      <c r="G75" s="5"/>
      <c r="H75">
        <f t="shared" si="39"/>
        <v>1</v>
      </c>
      <c r="I75" t="str">
        <f t="shared" si="28"/>
        <v>.</v>
      </c>
      <c r="J75">
        <f t="shared" si="39"/>
        <v>1</v>
      </c>
      <c r="K75" t="str">
        <f t="shared" si="28"/>
        <v>.</v>
      </c>
      <c r="L75">
        <f t="shared" si="35"/>
        <v>3</v>
      </c>
      <c r="M75" t="str">
        <f t="shared" si="5"/>
        <v/>
      </c>
      <c r="O75" t="str">
        <f t="shared" si="6"/>
        <v>.</v>
      </c>
      <c r="P75" t="s">
        <v>35</v>
      </c>
      <c r="Q75" t="str">
        <f t="shared" si="3"/>
        <v/>
      </c>
      <c r="S75" s="6" t="s">
        <v>2</v>
      </c>
    </row>
    <row r="76" spans="1:20" ht="9.9499999999999993" customHeight="1" x14ac:dyDescent="0.25">
      <c r="A76" s="50"/>
      <c r="B76" s="22"/>
      <c r="C76" s="22"/>
      <c r="D76" s="51"/>
      <c r="E76" s="52"/>
      <c r="F76" s="53"/>
      <c r="G76" s="5"/>
      <c r="I76" t="str">
        <f t="shared" si="28"/>
        <v/>
      </c>
      <c r="K76" t="str">
        <f t="shared" si="28"/>
        <v/>
      </c>
      <c r="M76" t="str">
        <f t="shared" si="5"/>
        <v/>
      </c>
      <c r="O76" t="str">
        <f t="shared" si="6"/>
        <v/>
      </c>
      <c r="Q76" t="str">
        <f t="shared" si="3"/>
        <v/>
      </c>
      <c r="S76" s="6" t="s">
        <v>2</v>
      </c>
    </row>
    <row r="77" spans="1:20" ht="13.5" customHeight="1" x14ac:dyDescent="0.25">
      <c r="A77" s="116" t="s">
        <v>129</v>
      </c>
      <c r="B77" s="117"/>
      <c r="C77" s="117"/>
      <c r="D77" s="117"/>
      <c r="E77" s="117"/>
      <c r="F77" s="118"/>
      <c r="G77" s="5"/>
      <c r="I77" t="str">
        <f t="shared" si="28"/>
        <v/>
      </c>
      <c r="K77" t="str">
        <f t="shared" ref="K77:K79" si="41">IF(L77,".","")</f>
        <v/>
      </c>
      <c r="M77" t="str">
        <f t="shared" ref="M77:M79" si="42">IF(N77,".","")</f>
        <v/>
      </c>
      <c r="O77" t="str">
        <f t="shared" ref="O77:O79" si="43">IF(P77,".","")</f>
        <v/>
      </c>
      <c r="Q77" t="str">
        <f t="shared" si="3"/>
        <v/>
      </c>
      <c r="S77" s="6" t="s">
        <v>2</v>
      </c>
    </row>
    <row r="78" spans="1:20" ht="14.25" customHeight="1" x14ac:dyDescent="0.25">
      <c r="A78" s="116" t="s">
        <v>130</v>
      </c>
      <c r="B78" s="117"/>
      <c r="C78" s="117"/>
      <c r="D78" s="117"/>
      <c r="E78" s="117"/>
      <c r="F78" s="118"/>
      <c r="G78" s="5"/>
      <c r="I78" t="str">
        <f t="shared" ref="I78:I79" si="44">IF(ISBLANK(J78),"",".")</f>
        <v/>
      </c>
      <c r="K78" t="str">
        <f t="shared" si="41"/>
        <v/>
      </c>
      <c r="M78" t="str">
        <f t="shared" si="42"/>
        <v/>
      </c>
      <c r="O78" t="str">
        <f t="shared" si="43"/>
        <v/>
      </c>
      <c r="Q78" t="str">
        <f t="shared" ref="Q78:Q79" si="45">IF(R78,".","")</f>
        <v/>
      </c>
      <c r="S78" s="6" t="s">
        <v>2</v>
      </c>
    </row>
    <row r="79" spans="1:20" ht="14.25" customHeight="1" x14ac:dyDescent="0.25">
      <c r="A79" s="116" t="s">
        <v>131</v>
      </c>
      <c r="B79" s="117"/>
      <c r="C79" s="117"/>
      <c r="D79" s="117"/>
      <c r="E79" s="117"/>
      <c r="F79" s="118"/>
      <c r="G79" s="5"/>
      <c r="I79" t="str">
        <f t="shared" si="44"/>
        <v/>
      </c>
      <c r="K79" t="str">
        <f t="shared" si="41"/>
        <v/>
      </c>
      <c r="M79" t="str">
        <f t="shared" si="42"/>
        <v/>
      </c>
      <c r="O79" t="str">
        <f t="shared" si="43"/>
        <v/>
      </c>
      <c r="Q79" t="str">
        <f t="shared" si="45"/>
        <v/>
      </c>
      <c r="S79" s="6" t="s">
        <v>2</v>
      </c>
    </row>
    <row r="80" spans="1:20" ht="46.5" customHeight="1" thickBot="1" x14ac:dyDescent="0.3">
      <c r="A80" s="119" t="s">
        <v>132</v>
      </c>
      <c r="B80" s="120"/>
      <c r="C80" s="120"/>
      <c r="D80" s="120"/>
      <c r="E80" s="120"/>
      <c r="F80" s="121"/>
      <c r="G80" s="5"/>
      <c r="I80" t="str">
        <f>IF(ISBLANK(J80),"",".")</f>
        <v/>
      </c>
      <c r="K80" t="str">
        <f>IF(L80,".","")</f>
        <v/>
      </c>
      <c r="M80" t="str">
        <f>IF(N80,".","")</f>
        <v/>
      </c>
      <c r="O80" t="str">
        <f>IF(P80,".","")</f>
        <v/>
      </c>
      <c r="Q80" t="str">
        <f>IF(R80,".","")</f>
        <v/>
      </c>
      <c r="S80" s="6" t="s">
        <v>2</v>
      </c>
    </row>
    <row r="81" spans="3:3" ht="15.75" thickTop="1" x14ac:dyDescent="0.25"/>
    <row r="86" spans="3:3" x14ac:dyDescent="0.25">
      <c r="C86" s="13" t="s">
        <v>133</v>
      </c>
    </row>
  </sheetData>
  <sheetProtection password="C7B2" sheet="1" objects="1" scenarios="1"/>
  <mergeCells count="90">
    <mergeCell ref="A80:F80"/>
    <mergeCell ref="E73:F73"/>
    <mergeCell ref="E74:F74"/>
    <mergeCell ref="E75:F75"/>
    <mergeCell ref="A77:F77"/>
    <mergeCell ref="A78:F78"/>
    <mergeCell ref="A79:F79"/>
    <mergeCell ref="C69:F69"/>
    <mergeCell ref="B70:D70"/>
    <mergeCell ref="E70:F70"/>
    <mergeCell ref="B71:D71"/>
    <mergeCell ref="E71:F71"/>
    <mergeCell ref="E72:F72"/>
    <mergeCell ref="C66:D66"/>
    <mergeCell ref="A67:A68"/>
    <mergeCell ref="B67:B68"/>
    <mergeCell ref="C67:D68"/>
    <mergeCell ref="E67:F67"/>
    <mergeCell ref="E68:F68"/>
    <mergeCell ref="E59:F59"/>
    <mergeCell ref="E60:F60"/>
    <mergeCell ref="E61:F61"/>
    <mergeCell ref="E62:F62"/>
    <mergeCell ref="E63:F63"/>
    <mergeCell ref="E64:F64"/>
    <mergeCell ref="C55:F55"/>
    <mergeCell ref="B56:D56"/>
    <mergeCell ref="E56:F56"/>
    <mergeCell ref="B57:D57"/>
    <mergeCell ref="E57:F57"/>
    <mergeCell ref="E58:F58"/>
    <mergeCell ref="C52:D52"/>
    <mergeCell ref="A53:A54"/>
    <mergeCell ref="B53:B54"/>
    <mergeCell ref="C53:D54"/>
    <mergeCell ref="E53:F53"/>
    <mergeCell ref="E54:F54"/>
    <mergeCell ref="E44:F44"/>
    <mergeCell ref="E45:F45"/>
    <mergeCell ref="E46:F46"/>
    <mergeCell ref="E47:F47"/>
    <mergeCell ref="E48:F48"/>
    <mergeCell ref="E49:F49"/>
    <mergeCell ref="E38:F38"/>
    <mergeCell ref="E39:F39"/>
    <mergeCell ref="E40:F40"/>
    <mergeCell ref="E41:F41"/>
    <mergeCell ref="E42:F42"/>
    <mergeCell ref="E43:F43"/>
    <mergeCell ref="E32:F32"/>
    <mergeCell ref="E33:F33"/>
    <mergeCell ref="E34:F34"/>
    <mergeCell ref="E35:F35"/>
    <mergeCell ref="E36:F36"/>
    <mergeCell ref="E37:F37"/>
    <mergeCell ref="E26:F26"/>
    <mergeCell ref="E27:F27"/>
    <mergeCell ref="E28:F28"/>
    <mergeCell ref="E29:F29"/>
    <mergeCell ref="E30:F30"/>
    <mergeCell ref="E31:F31"/>
    <mergeCell ref="E20:F20"/>
    <mergeCell ref="E21:F21"/>
    <mergeCell ref="E22:F22"/>
    <mergeCell ref="E23:F23"/>
    <mergeCell ref="E24:F24"/>
    <mergeCell ref="E25:F25"/>
    <mergeCell ref="C16:F16"/>
    <mergeCell ref="B17:D17"/>
    <mergeCell ref="E17:F17"/>
    <mergeCell ref="B18:D18"/>
    <mergeCell ref="E18:F18"/>
    <mergeCell ref="E19:F19"/>
    <mergeCell ref="B10:D10"/>
    <mergeCell ref="E10:F10"/>
    <mergeCell ref="E11:F11"/>
    <mergeCell ref="C13:D13"/>
    <mergeCell ref="A14:A15"/>
    <mergeCell ref="B14:B15"/>
    <mergeCell ref="C14:D15"/>
    <mergeCell ref="E14:F14"/>
    <mergeCell ref="E15:F15"/>
    <mergeCell ref="B1:D1"/>
    <mergeCell ref="A4:C4"/>
    <mergeCell ref="C6:D6"/>
    <mergeCell ref="E6:F6"/>
    <mergeCell ref="C7:F7"/>
    <mergeCell ref="A8:A9"/>
    <mergeCell ref="B8:B9"/>
    <mergeCell ref="C8:F9"/>
  </mergeCells>
  <pageMargins left="0.70866141732283472" right="0.70866141732283472" top="0.78740157480314965" bottom="0.78740157480314965" header="0.31496062992125984" footer="0.31496062992125984"/>
  <pageSetup paperSize="9" scale="65" fitToHeight="0" orientation="portrait" r:id="rId1"/>
  <headerFooter>
    <oddHeader>&amp;C&amp;"-,Tučné"&amp;20&amp;K09-024Technická specifikace vzorků</oddHeader>
    <oddFooter>&amp;L&amp;F / &amp;A&amp;Rstrana &amp;"-,Tučné"&amp;12&amp;P&amp;"-,Obyčejné"&amp;11 z &amp;N</oddFooter>
  </headerFooter>
  <rowBreaks count="1" manualBreakCount="1">
    <brk id="50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8"/>
  <sheetViews>
    <sheetView view="pageBreakPreview" topLeftCell="A44" zoomScale="90" zoomScaleNormal="100" zoomScaleSheetLayoutView="90" workbookViewId="0">
      <selection activeCell="E64" sqref="E64:F64"/>
    </sheetView>
  </sheetViews>
  <sheetFormatPr defaultRowHeight="15" x14ac:dyDescent="0.25"/>
  <cols>
    <col min="1" max="1" width="8.7109375" style="11" customWidth="1"/>
    <col min="2" max="2" width="40.7109375" style="12" customWidth="1"/>
    <col min="3" max="3" width="39.42578125" style="13" customWidth="1"/>
    <col min="4" max="4" width="3.85546875" style="14" customWidth="1"/>
    <col min="5" max="5" width="10.7109375" customWidth="1"/>
    <col min="6" max="6" width="29.7109375" customWidth="1"/>
    <col min="7" max="7" width="22.28515625" style="24" hidden="1" customWidth="1"/>
    <col min="8" max="8" width="4.5703125" hidden="1" customWidth="1"/>
    <col min="9" max="9" width="2.28515625" hidden="1" customWidth="1"/>
    <col min="10" max="10" width="4.5703125" hidden="1" customWidth="1"/>
    <col min="11" max="11" width="2.28515625" hidden="1" customWidth="1"/>
    <col min="12" max="12" width="3.7109375" hidden="1" customWidth="1"/>
    <col min="13" max="13" width="2.140625" hidden="1" customWidth="1"/>
    <col min="14" max="14" width="3.28515625" hidden="1" customWidth="1"/>
    <col min="15" max="15" width="3.42578125" hidden="1" customWidth="1"/>
    <col min="16" max="16" width="6.42578125" hidden="1" customWidth="1"/>
    <col min="17" max="17" width="3.42578125" hidden="1" customWidth="1"/>
    <col min="18" max="19" width="1.5703125" style="6" hidden="1" customWidth="1"/>
    <col min="20" max="21" width="9.140625" hidden="1" customWidth="1"/>
    <col min="22" max="22" width="9.140625" customWidth="1"/>
  </cols>
  <sheetData>
    <row r="1" spans="1:20" ht="33.75" customHeight="1" x14ac:dyDescent="0.25">
      <c r="A1" s="1"/>
      <c r="B1" s="2" t="s">
        <v>0</v>
      </c>
      <c r="C1" s="2"/>
      <c r="D1" s="2"/>
      <c r="E1" s="3" t="s">
        <v>1</v>
      </c>
      <c r="F1" s="4">
        <v>3</v>
      </c>
      <c r="G1" s="5"/>
      <c r="I1" t="str">
        <f t="shared" ref="I1:K1" si="0">IF(ISBLANK(J1),"",".")</f>
        <v/>
      </c>
      <c r="K1" t="str">
        <f t="shared" si="0"/>
        <v/>
      </c>
      <c r="M1" t="str">
        <f t="shared" ref="M1" si="1">IF(ISBLANK(N1),"",".")</f>
        <v/>
      </c>
      <c r="O1" t="str">
        <f t="shared" ref="O1" si="2">IF(ISBLANK(P1),"",".")</f>
        <v/>
      </c>
      <c r="Q1" t="str">
        <f t="shared" ref="Q1:Q119" si="3">IF(R1,".","")</f>
        <v/>
      </c>
      <c r="S1" s="6" t="s">
        <v>2</v>
      </c>
    </row>
    <row r="2" spans="1:20" ht="16.5" thickBot="1" x14ac:dyDescent="0.3">
      <c r="A2" s="7"/>
      <c r="B2" s="8" t="s">
        <v>3</v>
      </c>
      <c r="C2" s="9"/>
      <c r="D2" s="8"/>
      <c r="E2" s="8" t="s">
        <v>1</v>
      </c>
      <c r="F2" s="10">
        <v>1</v>
      </c>
      <c r="G2" s="5"/>
      <c r="I2" t="str">
        <f>IF(ISBLANK(J2),"",".")</f>
        <v/>
      </c>
      <c r="K2" t="str">
        <f>IF(ISBLANK(L2),"",".")</f>
        <v/>
      </c>
      <c r="M2" t="str">
        <f>IF(ISBLANK(N2),"",".")</f>
        <v/>
      </c>
      <c r="O2" t="str">
        <f>IF(ISBLANK(P2),"",".")</f>
        <v/>
      </c>
      <c r="Q2" t="str">
        <f t="shared" si="3"/>
        <v/>
      </c>
      <c r="S2" s="6" t="s">
        <v>2</v>
      </c>
    </row>
    <row r="3" spans="1:20" ht="27" customHeight="1" thickBot="1" x14ac:dyDescent="0.3">
      <c r="G3" s="5"/>
      <c r="I3" t="str">
        <f t="shared" ref="I3:K18" si="4">IF(ISBLANK(J3),"",".")</f>
        <v/>
      </c>
      <c r="K3" t="str">
        <f t="shared" si="4"/>
        <v/>
      </c>
      <c r="M3" t="str">
        <f t="shared" ref="M3:M118" si="5">IF(ISBLANK(N3),"",".")</f>
        <v/>
      </c>
      <c r="O3" t="str">
        <f t="shared" ref="O3:O118" si="6">IF(ISBLANK(P3),"",".")</f>
        <v/>
      </c>
      <c r="Q3" t="str">
        <f t="shared" si="3"/>
        <v/>
      </c>
      <c r="S3" s="6" t="s">
        <v>2</v>
      </c>
    </row>
    <row r="4" spans="1:20" ht="21.75" thickBot="1" x14ac:dyDescent="0.4">
      <c r="A4" s="15" t="s">
        <v>4</v>
      </c>
      <c r="B4" s="16"/>
      <c r="C4" s="16"/>
      <c r="D4" s="17">
        <f>H4</f>
        <v>2</v>
      </c>
      <c r="E4" s="18" t="str">
        <f>T4</f>
        <v>Dataprojektory - učebny</v>
      </c>
      <c r="F4" s="19"/>
      <c r="G4" s="5"/>
      <c r="H4" s="20">
        <v>2</v>
      </c>
      <c r="I4" t="str">
        <f t="shared" si="4"/>
        <v/>
      </c>
      <c r="K4" t="str">
        <f t="shared" si="4"/>
        <v/>
      </c>
      <c r="M4" t="str">
        <f t="shared" si="5"/>
        <v/>
      </c>
      <c r="O4" t="str">
        <f t="shared" si="6"/>
        <v/>
      </c>
      <c r="Q4" t="str">
        <f t="shared" si="3"/>
        <v/>
      </c>
      <c r="S4" s="6" t="s">
        <v>2</v>
      </c>
      <c r="T4" s="20" t="s">
        <v>134</v>
      </c>
    </row>
    <row r="5" spans="1:20" ht="17.25" customHeight="1" thickBot="1" x14ac:dyDescent="0.3">
      <c r="A5" s="21"/>
      <c r="B5" s="22"/>
      <c r="C5" s="22"/>
      <c r="D5" s="23"/>
      <c r="H5">
        <f>H4</f>
        <v>2</v>
      </c>
      <c r="I5" t="str">
        <f t="shared" si="4"/>
        <v/>
      </c>
      <c r="K5" t="str">
        <f t="shared" si="4"/>
        <v/>
      </c>
      <c r="M5" t="str">
        <f t="shared" si="5"/>
        <v/>
      </c>
      <c r="O5" t="str">
        <f t="shared" si="6"/>
        <v/>
      </c>
      <c r="Q5" t="str">
        <f t="shared" si="3"/>
        <v/>
      </c>
      <c r="S5" s="6" t="s">
        <v>2</v>
      </c>
    </row>
    <row r="6" spans="1:20" ht="60" customHeight="1" thickTop="1" x14ac:dyDescent="0.25">
      <c r="A6" s="25" t="s">
        <v>6</v>
      </c>
      <c r="B6" s="26" t="s">
        <v>7</v>
      </c>
      <c r="C6" s="27" t="s">
        <v>8</v>
      </c>
      <c r="D6" s="27"/>
      <c r="E6" s="28" t="s">
        <v>9</v>
      </c>
      <c r="F6" s="29"/>
      <c r="G6" s="5"/>
      <c r="H6">
        <f>H5</f>
        <v>2</v>
      </c>
      <c r="I6" t="str">
        <f t="shared" si="4"/>
        <v>.</v>
      </c>
      <c r="J6" s="20">
        <v>1</v>
      </c>
      <c r="K6" t="str">
        <f t="shared" si="4"/>
        <v/>
      </c>
      <c r="M6" t="str">
        <f t="shared" si="5"/>
        <v/>
      </c>
      <c r="O6" t="str">
        <f t="shared" si="6"/>
        <v/>
      </c>
      <c r="Q6" t="str">
        <f t="shared" si="3"/>
        <v/>
      </c>
      <c r="S6" s="6" t="s">
        <v>2</v>
      </c>
    </row>
    <row r="7" spans="1:20" ht="49.5" customHeight="1" x14ac:dyDescent="0.25">
      <c r="A7" s="30" t="str">
        <f>CONCATENATE(H7,I7,J7,K7,L7,M7,N7,O7,P7,Q7)</f>
        <v>2.1</v>
      </c>
      <c r="B7" s="31" t="s">
        <v>10</v>
      </c>
      <c r="C7" s="32" t="str">
        <f>CONCATENATE(Q7,S7,T7)</f>
        <v xml:space="preserve"> Dataprojektory - učebny</v>
      </c>
      <c r="D7" s="32"/>
      <c r="E7" s="32"/>
      <c r="F7" s="33"/>
      <c r="G7" s="5"/>
      <c r="H7">
        <f>H6</f>
        <v>2</v>
      </c>
      <c r="I7" t="str">
        <f t="shared" si="4"/>
        <v>.</v>
      </c>
      <c r="J7">
        <f>J6</f>
        <v>1</v>
      </c>
      <c r="K7" t="str">
        <f t="shared" si="4"/>
        <v/>
      </c>
      <c r="M7" t="str">
        <f t="shared" si="5"/>
        <v/>
      </c>
      <c r="O7" t="str">
        <f t="shared" si="6"/>
        <v/>
      </c>
      <c r="Q7" t="str">
        <f t="shared" si="3"/>
        <v/>
      </c>
      <c r="S7" s="6" t="s">
        <v>2</v>
      </c>
      <c r="T7" s="20" t="s">
        <v>134</v>
      </c>
    </row>
    <row r="8" spans="1:20" ht="16.5" customHeight="1" x14ac:dyDescent="0.25">
      <c r="A8" s="34"/>
      <c r="B8" s="35" t="s">
        <v>11</v>
      </c>
      <c r="C8" s="36" t="s">
        <v>12</v>
      </c>
      <c r="D8" s="36"/>
      <c r="E8" s="36"/>
      <c r="F8" s="37"/>
      <c r="G8" s="5"/>
      <c r="H8">
        <f t="shared" ref="H8" si="7">H7</f>
        <v>2</v>
      </c>
      <c r="I8" t="str">
        <f t="shared" si="4"/>
        <v>.</v>
      </c>
      <c r="J8">
        <f t="shared" ref="J8" si="8">J7</f>
        <v>1</v>
      </c>
      <c r="K8" t="str">
        <f t="shared" si="4"/>
        <v/>
      </c>
      <c r="M8" t="str">
        <f t="shared" si="5"/>
        <v/>
      </c>
      <c r="O8" t="str">
        <f t="shared" si="6"/>
        <v/>
      </c>
      <c r="Q8" t="str">
        <f t="shared" si="3"/>
        <v/>
      </c>
      <c r="S8" s="6" t="s">
        <v>2</v>
      </c>
    </row>
    <row r="9" spans="1:20" ht="36" customHeight="1" x14ac:dyDescent="0.25">
      <c r="A9" s="34"/>
      <c r="B9" s="35"/>
      <c r="C9" s="36"/>
      <c r="D9" s="36"/>
      <c r="E9" s="36"/>
      <c r="F9" s="37"/>
      <c r="G9" s="5"/>
      <c r="H9">
        <f>H8</f>
        <v>2</v>
      </c>
      <c r="I9" t="str">
        <f t="shared" si="4"/>
        <v>.</v>
      </c>
      <c r="J9">
        <f>J8</f>
        <v>1</v>
      </c>
      <c r="K9" t="str">
        <f t="shared" si="4"/>
        <v/>
      </c>
      <c r="M9" t="str">
        <f t="shared" si="5"/>
        <v/>
      </c>
      <c r="O9" t="str">
        <f t="shared" si="6"/>
        <v/>
      </c>
      <c r="Q9" t="str">
        <f t="shared" si="3"/>
        <v/>
      </c>
      <c r="S9" s="6" t="s">
        <v>2</v>
      </c>
    </row>
    <row r="10" spans="1:20" s="43" customFormat="1" ht="34.5" customHeight="1" x14ac:dyDescent="0.25">
      <c r="A10" s="38" t="str">
        <f>CONCATENATE(H10,I10,J10,K10,L10,M10,N10,O10,P10,Q10)</f>
        <v>2.1.a</v>
      </c>
      <c r="B10" s="39" t="str">
        <f>CONCATENATE("Celková cena Kč bez DPH za všechny položky ¨",C7,"¨ (součet řádků 2.1.1.c, 2.1.2.c, 2.1.3.c, 2.1.4.c, 2.1.5.c) - HODNOTA POUŽITÁ PRO HODNOCENÍ NABÍDEK")</f>
        <v>Celková cena Kč bez DPH za všechny položky ¨ Dataprojektory - učebny¨ (součet řádků 2.1.1.c, 2.1.2.c, 2.1.3.c, 2.1.4.c, 2.1.5.c) - HODNOTA POUŽITÁ PRO HODNOCENÍ NABÍDEK</v>
      </c>
      <c r="C10" s="39"/>
      <c r="D10" s="39"/>
      <c r="E10" s="40"/>
      <c r="F10" s="41"/>
      <c r="G10" s="42"/>
      <c r="H10">
        <f>H9</f>
        <v>2</v>
      </c>
      <c r="I10" t="str">
        <f t="shared" si="4"/>
        <v>.</v>
      </c>
      <c r="J10">
        <f>J9</f>
        <v>1</v>
      </c>
      <c r="K10" t="str">
        <f t="shared" si="4"/>
        <v/>
      </c>
      <c r="L10"/>
      <c r="M10" t="str">
        <f t="shared" si="5"/>
        <v/>
      </c>
      <c r="N10"/>
      <c r="O10" t="str">
        <f t="shared" si="6"/>
        <v>.</v>
      </c>
      <c r="P10" t="s">
        <v>13</v>
      </c>
      <c r="Q10" t="str">
        <f t="shared" si="3"/>
        <v/>
      </c>
      <c r="R10" s="6"/>
      <c r="S10" s="6" t="s">
        <v>2</v>
      </c>
    </row>
    <row r="11" spans="1:20" ht="58.5" customHeight="1" thickBot="1" x14ac:dyDescent="0.3">
      <c r="A11" s="44" t="str">
        <f t="shared" ref="A11" si="9">CONCATENATE(H11,I11,J11,K11,L11,M11,N11,O11,P11,Q11)</f>
        <v>2.1.b</v>
      </c>
      <c r="B11" s="45" t="str">
        <f>CONCATENATE("Provedení, kompatibilita všech položek")</f>
        <v>Provedení, kompatibilita všech položek</v>
      </c>
      <c r="C11" s="46" t="str">
        <f>CONCATENATE("Všechny nabízené HW komponenty vzorku  ¨",T7,"¨ musí být plně kompatibilní se stávajícím provozovaným HW a SW řešením. ")</f>
        <v xml:space="preserve">Všechny nabízené HW komponenty vzorku  ¨Dataprojektory - učebny¨ musí být plně kompatibilní se stávajícím provozovaným HW a SW řešením. </v>
      </c>
      <c r="D11" s="47" t="s">
        <v>14</v>
      </c>
      <c r="E11" s="48"/>
      <c r="F11" s="49"/>
      <c r="G11" s="5"/>
      <c r="H11">
        <f t="shared" ref="H11:J14" si="10">H10</f>
        <v>2</v>
      </c>
      <c r="I11" t="str">
        <f t="shared" si="4"/>
        <v>.</v>
      </c>
      <c r="J11">
        <f t="shared" ref="J11:J13" si="11">J10</f>
        <v>1</v>
      </c>
      <c r="K11" t="str">
        <f t="shared" si="4"/>
        <v/>
      </c>
      <c r="M11" t="str">
        <f t="shared" si="5"/>
        <v/>
      </c>
      <c r="O11" t="str">
        <f t="shared" si="6"/>
        <v>.</v>
      </c>
      <c r="P11" t="s">
        <v>15</v>
      </c>
      <c r="Q11" t="str">
        <f t="shared" si="3"/>
        <v/>
      </c>
      <c r="S11" s="6" t="s">
        <v>2</v>
      </c>
    </row>
    <row r="12" spans="1:20" ht="9.9499999999999993" customHeight="1" thickBot="1" x14ac:dyDescent="0.3">
      <c r="A12" s="50"/>
      <c r="B12" s="22"/>
      <c r="C12" s="22"/>
      <c r="D12" s="51"/>
      <c r="E12" s="52"/>
      <c r="F12" s="53"/>
      <c r="G12" s="5"/>
      <c r="H12">
        <f t="shared" si="10"/>
        <v>2</v>
      </c>
      <c r="I12" t="str">
        <f t="shared" si="4"/>
        <v>.</v>
      </c>
      <c r="J12">
        <f t="shared" si="11"/>
        <v>1</v>
      </c>
      <c r="K12" t="str">
        <f t="shared" si="4"/>
        <v/>
      </c>
      <c r="M12" t="str">
        <f t="shared" si="5"/>
        <v/>
      </c>
      <c r="O12" t="str">
        <f t="shared" si="6"/>
        <v/>
      </c>
      <c r="Q12" t="str">
        <f t="shared" si="3"/>
        <v/>
      </c>
      <c r="S12" s="6" t="s">
        <v>2</v>
      </c>
    </row>
    <row r="13" spans="1:20" ht="49.5" customHeight="1" x14ac:dyDescent="0.25">
      <c r="A13" s="88" t="str">
        <f>CONCATENATE(H13,I13,J13,K13,L13,M13,N13,O13,P13,Q13)</f>
        <v>2.1.1</v>
      </c>
      <c r="B13" s="89" t="s">
        <v>10</v>
      </c>
      <c r="C13" s="90" t="str">
        <f>CONCATENATE(Q13,S13,T13)</f>
        <v xml:space="preserve"> Dataprojektor - učebna</v>
      </c>
      <c r="D13" s="90"/>
      <c r="E13" s="107" t="s">
        <v>16</v>
      </c>
      <c r="F13" s="108"/>
      <c r="G13" s="5"/>
      <c r="H13">
        <f t="shared" si="10"/>
        <v>2</v>
      </c>
      <c r="I13" t="str">
        <f t="shared" si="4"/>
        <v>.</v>
      </c>
      <c r="J13">
        <f t="shared" si="11"/>
        <v>1</v>
      </c>
      <c r="K13" t="str">
        <f t="shared" si="4"/>
        <v>.</v>
      </c>
      <c r="L13" s="20">
        <f>L12+1</f>
        <v>1</v>
      </c>
      <c r="M13" t="str">
        <f t="shared" si="5"/>
        <v/>
      </c>
      <c r="O13" t="str">
        <f t="shared" si="6"/>
        <v/>
      </c>
      <c r="Q13" t="str">
        <f t="shared" si="3"/>
        <v/>
      </c>
      <c r="S13" s="6" t="s">
        <v>2</v>
      </c>
      <c r="T13" s="20" t="s">
        <v>135</v>
      </c>
    </row>
    <row r="14" spans="1:20" ht="27.75" customHeight="1" x14ac:dyDescent="0.25">
      <c r="A14" s="34"/>
      <c r="B14" s="35" t="s">
        <v>11</v>
      </c>
      <c r="C14" s="57" t="s">
        <v>136</v>
      </c>
      <c r="D14" s="57"/>
      <c r="E14" s="58" t="s">
        <v>19</v>
      </c>
      <c r="F14" s="59"/>
      <c r="G14" s="5"/>
      <c r="H14">
        <f t="shared" si="10"/>
        <v>2</v>
      </c>
      <c r="I14" t="str">
        <f t="shared" si="4"/>
        <v>.</v>
      </c>
      <c r="J14">
        <f t="shared" si="10"/>
        <v>1</v>
      </c>
      <c r="K14" t="str">
        <f t="shared" si="4"/>
        <v>.</v>
      </c>
      <c r="L14">
        <f>L13</f>
        <v>1</v>
      </c>
      <c r="M14" t="str">
        <f t="shared" si="5"/>
        <v/>
      </c>
      <c r="O14" t="str">
        <f t="shared" si="6"/>
        <v/>
      </c>
      <c r="Q14" t="str">
        <f t="shared" si="3"/>
        <v/>
      </c>
      <c r="S14" s="6" t="s">
        <v>2</v>
      </c>
    </row>
    <row r="15" spans="1:20" ht="48" customHeight="1" x14ac:dyDescent="0.25">
      <c r="A15" s="34"/>
      <c r="B15" s="35"/>
      <c r="C15" s="57"/>
      <c r="D15" s="57"/>
      <c r="E15" s="60"/>
      <c r="F15" s="61"/>
      <c r="G15" s="5"/>
      <c r="H15">
        <f>H14</f>
        <v>2</v>
      </c>
      <c r="I15" t="str">
        <f t="shared" si="4"/>
        <v>.</v>
      </c>
      <c r="J15">
        <f>J14</f>
        <v>1</v>
      </c>
      <c r="K15" t="str">
        <f t="shared" si="4"/>
        <v>.</v>
      </c>
      <c r="L15">
        <f>L14</f>
        <v>1</v>
      </c>
      <c r="M15" t="str">
        <f t="shared" si="5"/>
        <v/>
      </c>
      <c r="O15" t="str">
        <f t="shared" si="6"/>
        <v/>
      </c>
      <c r="Q15" t="str">
        <f t="shared" si="3"/>
        <v/>
      </c>
      <c r="S15" s="6" t="s">
        <v>2</v>
      </c>
    </row>
    <row r="16" spans="1:20" ht="27.75" customHeight="1" x14ac:dyDescent="0.25">
      <c r="A16" s="62" t="str">
        <f>CONCATENATE(H16,I16,J16,K16,L16,M16,N16,O16,P16,Q16)</f>
        <v>2.1.1.a</v>
      </c>
      <c r="B16" s="63" t="s">
        <v>20</v>
      </c>
      <c r="C16" s="64" t="s">
        <v>137</v>
      </c>
      <c r="D16" s="64"/>
      <c r="E16" s="64"/>
      <c r="F16" s="65"/>
      <c r="G16" s="5"/>
      <c r="H16">
        <f t="shared" ref="H16" si="12">H15</f>
        <v>2</v>
      </c>
      <c r="I16" t="str">
        <f t="shared" si="4"/>
        <v>.</v>
      </c>
      <c r="J16">
        <f t="shared" ref="J16" si="13">J15</f>
        <v>1</v>
      </c>
      <c r="K16" t="str">
        <f t="shared" si="4"/>
        <v>.</v>
      </c>
      <c r="L16">
        <f t="shared" ref="L16:L18" si="14">L15</f>
        <v>1</v>
      </c>
      <c r="M16" t="str">
        <f t="shared" si="5"/>
        <v/>
      </c>
      <c r="O16" t="str">
        <f t="shared" si="6"/>
        <v>.</v>
      </c>
      <c r="P16" t="s">
        <v>13</v>
      </c>
      <c r="Q16" t="str">
        <f t="shared" si="3"/>
        <v/>
      </c>
      <c r="S16" s="6" t="s">
        <v>2</v>
      </c>
    </row>
    <row r="17" spans="1:19" s="43" customFormat="1" ht="24.75" customHeight="1" x14ac:dyDescent="0.25">
      <c r="A17" s="62" t="str">
        <f>CONCATENATE(H17,I17,J17,K17,L17,M17,N17,O17,P17,Q17)</f>
        <v>2.1.1.b</v>
      </c>
      <c r="B17" s="66" t="str">
        <f>CONCATENATE("Cena Kč bez DPH za jednu položku ¨",T13,"¨ (Jednotková cena zboží - bude použita pro objednávky dílčích plnění")</f>
        <v>Cena Kč bez DPH za jednu položku ¨Dataprojektor - učebna¨ (Jednotková cena zboží - bude použita pro objednávky dílčích plnění</v>
      </c>
      <c r="C17" s="66"/>
      <c r="D17" s="66"/>
      <c r="E17" s="67"/>
      <c r="F17" s="68"/>
      <c r="G17" s="42"/>
      <c r="H17">
        <f>H15</f>
        <v>2</v>
      </c>
      <c r="I17" t="str">
        <f t="shared" si="4"/>
        <v>.</v>
      </c>
      <c r="J17">
        <f>J15</f>
        <v>1</v>
      </c>
      <c r="K17" t="str">
        <f t="shared" si="4"/>
        <v>.</v>
      </c>
      <c r="L17">
        <f t="shared" si="14"/>
        <v>1</v>
      </c>
      <c r="M17" t="str">
        <f t="shared" si="5"/>
        <v/>
      </c>
      <c r="N17"/>
      <c r="O17" t="str">
        <f t="shared" si="6"/>
        <v>.</v>
      </c>
      <c r="P17" t="s">
        <v>15</v>
      </c>
      <c r="Q17" t="str">
        <f t="shared" si="3"/>
        <v/>
      </c>
      <c r="R17" s="6"/>
      <c r="S17" s="6" t="s">
        <v>2</v>
      </c>
    </row>
    <row r="18" spans="1:19" ht="26.25" customHeight="1" thickBot="1" x14ac:dyDescent="0.3">
      <c r="A18" s="69" t="str">
        <f>CONCATENATE(H18,I18,J18,K18,L18,M18,N18,O18,P18,Q18)</f>
        <v>2.1.1.c</v>
      </c>
      <c r="B18" s="70" t="str">
        <f>CONCATENATE("Celková cena Kč bez DPH za všechny kusy - ",C16," ks ¨",T13,"¨ (řádek ", A16," krát řádek ",A17,")")</f>
        <v>Celková cena Kč bez DPH za všechny kusy - 28 ks ¨Dataprojektor - učebna¨ (řádek 2.1.1.a krát řádek 2.1.1.b)</v>
      </c>
      <c r="C18" s="70"/>
      <c r="D18" s="70"/>
      <c r="E18" s="71"/>
      <c r="F18" s="72"/>
      <c r="G18" s="73"/>
      <c r="H18">
        <f t="shared" ref="H18:J29" si="15">H17</f>
        <v>2</v>
      </c>
      <c r="I18" t="str">
        <f t="shared" si="4"/>
        <v>.</v>
      </c>
      <c r="J18">
        <f t="shared" ref="J18:J19" si="16">J17</f>
        <v>1</v>
      </c>
      <c r="K18" t="str">
        <f t="shared" si="4"/>
        <v>.</v>
      </c>
      <c r="L18">
        <f t="shared" si="14"/>
        <v>1</v>
      </c>
      <c r="M18" t="str">
        <f t="shared" si="5"/>
        <v/>
      </c>
      <c r="O18" t="str">
        <f t="shared" si="6"/>
        <v>.</v>
      </c>
      <c r="P18" t="s">
        <v>22</v>
      </c>
      <c r="Q18" t="str">
        <f t="shared" si="3"/>
        <v/>
      </c>
      <c r="S18" s="6" t="s">
        <v>2</v>
      </c>
    </row>
    <row r="19" spans="1:19" ht="36.75" x14ac:dyDescent="0.25">
      <c r="A19" s="74" t="str">
        <f t="shared" ref="A19:A49" si="17">CONCATENATE(H19,I19,J19,K19,L19,M19,N19,O19,P19,Q19)</f>
        <v>2.1.1.d</v>
      </c>
      <c r="B19" s="75" t="s">
        <v>23</v>
      </c>
      <c r="C19" s="76" t="s">
        <v>24</v>
      </c>
      <c r="D19" s="77" t="s">
        <v>25</v>
      </c>
      <c r="E19" s="78"/>
      <c r="F19" s="79"/>
      <c r="G19" s="5"/>
      <c r="H19">
        <f t="shared" si="15"/>
        <v>2</v>
      </c>
      <c r="I19" t="str">
        <f t="shared" ref="I19:K45" si="18">IF(ISBLANK(J19),"",".")</f>
        <v>.</v>
      </c>
      <c r="J19">
        <f t="shared" si="16"/>
        <v>1</v>
      </c>
      <c r="K19" t="str">
        <f t="shared" ref="K19" si="19">IF(ISBLANK(L19),"",".")</f>
        <v>.</v>
      </c>
      <c r="L19">
        <f>L18</f>
        <v>1</v>
      </c>
      <c r="M19" t="str">
        <f t="shared" si="5"/>
        <v/>
      </c>
      <c r="O19" t="str">
        <f t="shared" si="6"/>
        <v>.</v>
      </c>
      <c r="P19" t="s">
        <v>26</v>
      </c>
      <c r="Q19" t="str">
        <f t="shared" si="3"/>
        <v/>
      </c>
      <c r="S19" s="6" t="s">
        <v>2</v>
      </c>
    </row>
    <row r="20" spans="1:19" ht="18" x14ac:dyDescent="0.25">
      <c r="A20" s="74" t="str">
        <f t="shared" si="17"/>
        <v>2.1.1.e</v>
      </c>
      <c r="B20" s="75" t="s">
        <v>27</v>
      </c>
      <c r="C20" s="76" t="s">
        <v>28</v>
      </c>
      <c r="D20" s="77" t="s">
        <v>25</v>
      </c>
      <c r="E20" s="78"/>
      <c r="F20" s="79"/>
      <c r="G20" s="5"/>
      <c r="H20">
        <f t="shared" si="15"/>
        <v>2</v>
      </c>
      <c r="I20" t="str">
        <f t="shared" si="18"/>
        <v>.</v>
      </c>
      <c r="J20">
        <f t="shared" si="15"/>
        <v>1</v>
      </c>
      <c r="K20" t="str">
        <f t="shared" si="18"/>
        <v>.</v>
      </c>
      <c r="L20">
        <f t="shared" ref="L20:L49" si="20">L19</f>
        <v>1</v>
      </c>
      <c r="M20" t="str">
        <f t="shared" si="5"/>
        <v/>
      </c>
      <c r="O20" t="str">
        <f t="shared" si="6"/>
        <v>.</v>
      </c>
      <c r="P20" t="s">
        <v>29</v>
      </c>
      <c r="Q20" t="str">
        <f t="shared" si="3"/>
        <v/>
      </c>
      <c r="S20" s="6" t="s">
        <v>2</v>
      </c>
    </row>
    <row r="21" spans="1:19" ht="18" x14ac:dyDescent="0.25">
      <c r="A21" s="74" t="str">
        <f t="shared" si="17"/>
        <v>2.1.1.f</v>
      </c>
      <c r="B21" s="75" t="s">
        <v>30</v>
      </c>
      <c r="C21" s="76" t="s">
        <v>31</v>
      </c>
      <c r="D21" s="80" t="s">
        <v>25</v>
      </c>
      <c r="E21" s="81"/>
      <c r="F21" s="82"/>
      <c r="G21" s="5"/>
      <c r="H21">
        <f t="shared" si="15"/>
        <v>2</v>
      </c>
      <c r="I21" t="str">
        <f t="shared" si="18"/>
        <v>.</v>
      </c>
      <c r="J21">
        <f t="shared" si="15"/>
        <v>1</v>
      </c>
      <c r="K21" t="str">
        <f t="shared" si="18"/>
        <v>.</v>
      </c>
      <c r="L21">
        <f t="shared" si="20"/>
        <v>1</v>
      </c>
      <c r="M21" t="str">
        <f t="shared" si="5"/>
        <v/>
      </c>
      <c r="O21" t="str">
        <f t="shared" si="6"/>
        <v>.</v>
      </c>
      <c r="P21" t="s">
        <v>32</v>
      </c>
      <c r="Q21" t="str">
        <f t="shared" si="3"/>
        <v/>
      </c>
      <c r="S21" s="6" t="s">
        <v>2</v>
      </c>
    </row>
    <row r="22" spans="1:19" ht="18" x14ac:dyDescent="0.25">
      <c r="A22" s="74" t="str">
        <f t="shared" si="17"/>
        <v>2.1.1.g</v>
      </c>
      <c r="B22" s="75" t="s">
        <v>33</v>
      </c>
      <c r="C22" s="76" t="s">
        <v>138</v>
      </c>
      <c r="D22" s="80" t="s">
        <v>25</v>
      </c>
      <c r="E22" s="78"/>
      <c r="F22" s="79"/>
      <c r="G22" s="5"/>
      <c r="H22">
        <f t="shared" si="15"/>
        <v>2</v>
      </c>
      <c r="I22" t="str">
        <f t="shared" si="18"/>
        <v>.</v>
      </c>
      <c r="J22">
        <f t="shared" si="15"/>
        <v>1</v>
      </c>
      <c r="K22" t="str">
        <f t="shared" si="18"/>
        <v>.</v>
      </c>
      <c r="L22">
        <f t="shared" si="20"/>
        <v>1</v>
      </c>
      <c r="M22" t="str">
        <f t="shared" si="5"/>
        <v/>
      </c>
      <c r="O22" t="str">
        <f t="shared" si="6"/>
        <v>.</v>
      </c>
      <c r="P22" t="s">
        <v>35</v>
      </c>
      <c r="Q22" t="str">
        <f t="shared" si="3"/>
        <v/>
      </c>
      <c r="S22" s="6" t="s">
        <v>2</v>
      </c>
    </row>
    <row r="23" spans="1:19" ht="18" x14ac:dyDescent="0.25">
      <c r="A23" s="74" t="str">
        <f t="shared" si="17"/>
        <v>2.1.1.h</v>
      </c>
      <c r="B23" s="75" t="s">
        <v>36</v>
      </c>
      <c r="C23" s="76" t="s">
        <v>139</v>
      </c>
      <c r="D23" s="80" t="s">
        <v>25</v>
      </c>
      <c r="E23" s="78"/>
      <c r="F23" s="79"/>
      <c r="G23" s="5"/>
      <c r="H23">
        <f t="shared" si="15"/>
        <v>2</v>
      </c>
      <c r="I23" t="str">
        <f t="shared" si="18"/>
        <v>.</v>
      </c>
      <c r="J23">
        <f t="shared" si="15"/>
        <v>1</v>
      </c>
      <c r="K23" t="str">
        <f t="shared" si="18"/>
        <v>.</v>
      </c>
      <c r="L23">
        <f t="shared" si="20"/>
        <v>1</v>
      </c>
      <c r="M23" t="str">
        <f t="shared" si="5"/>
        <v/>
      </c>
      <c r="O23" t="str">
        <f t="shared" si="6"/>
        <v>.</v>
      </c>
      <c r="P23" t="s">
        <v>38</v>
      </c>
      <c r="Q23" t="str">
        <f t="shared" si="3"/>
        <v/>
      </c>
      <c r="S23" s="6" t="s">
        <v>2</v>
      </c>
    </row>
    <row r="24" spans="1:19" ht="18" x14ac:dyDescent="0.25">
      <c r="A24" s="74" t="str">
        <f t="shared" si="17"/>
        <v>2.1.1.i</v>
      </c>
      <c r="B24" s="75" t="s">
        <v>39</v>
      </c>
      <c r="C24" s="76" t="s">
        <v>140</v>
      </c>
      <c r="D24" s="80" t="s">
        <v>25</v>
      </c>
      <c r="E24" s="78"/>
      <c r="F24" s="79"/>
      <c r="G24" s="5"/>
      <c r="H24">
        <f t="shared" si="15"/>
        <v>2</v>
      </c>
      <c r="I24" t="str">
        <f t="shared" si="18"/>
        <v>.</v>
      </c>
      <c r="J24">
        <f t="shared" si="15"/>
        <v>1</v>
      </c>
      <c r="K24" t="str">
        <f t="shared" si="18"/>
        <v>.</v>
      </c>
      <c r="L24">
        <f t="shared" si="20"/>
        <v>1</v>
      </c>
      <c r="M24" t="str">
        <f t="shared" si="5"/>
        <v/>
      </c>
      <c r="O24" t="str">
        <f t="shared" si="6"/>
        <v>.</v>
      </c>
      <c r="P24" t="s">
        <v>41</v>
      </c>
      <c r="Q24" t="str">
        <f t="shared" si="3"/>
        <v/>
      </c>
      <c r="S24" s="6" t="s">
        <v>2</v>
      </c>
    </row>
    <row r="25" spans="1:19" ht="18" x14ac:dyDescent="0.25">
      <c r="A25" s="74" t="str">
        <f t="shared" si="17"/>
        <v>2.1.1.j</v>
      </c>
      <c r="B25" s="75" t="s">
        <v>42</v>
      </c>
      <c r="C25" s="76" t="s">
        <v>43</v>
      </c>
      <c r="D25" s="80" t="s">
        <v>25</v>
      </c>
      <c r="E25" s="78"/>
      <c r="F25" s="79"/>
      <c r="G25" s="5"/>
      <c r="H25">
        <f t="shared" si="15"/>
        <v>2</v>
      </c>
      <c r="I25" t="str">
        <f t="shared" si="18"/>
        <v>.</v>
      </c>
      <c r="J25">
        <f t="shared" si="15"/>
        <v>1</v>
      </c>
      <c r="K25" t="str">
        <f t="shared" si="18"/>
        <v>.</v>
      </c>
      <c r="L25">
        <f t="shared" si="20"/>
        <v>1</v>
      </c>
      <c r="M25" t="str">
        <f t="shared" si="5"/>
        <v/>
      </c>
      <c r="O25" t="str">
        <f t="shared" si="6"/>
        <v>.</v>
      </c>
      <c r="P25" t="s">
        <v>44</v>
      </c>
      <c r="Q25" t="str">
        <f t="shared" si="3"/>
        <v/>
      </c>
      <c r="S25" s="6" t="s">
        <v>2</v>
      </c>
    </row>
    <row r="26" spans="1:19" ht="18" x14ac:dyDescent="0.25">
      <c r="A26" s="74" t="str">
        <f t="shared" si="17"/>
        <v>2.1.1.k</v>
      </c>
      <c r="B26" s="75" t="s">
        <v>45</v>
      </c>
      <c r="C26" s="76" t="s">
        <v>46</v>
      </c>
      <c r="D26" s="80" t="s">
        <v>25</v>
      </c>
      <c r="E26" s="78"/>
      <c r="F26" s="79"/>
      <c r="G26" s="5"/>
      <c r="H26">
        <f t="shared" si="15"/>
        <v>2</v>
      </c>
      <c r="I26" t="str">
        <f t="shared" si="18"/>
        <v>.</v>
      </c>
      <c r="J26">
        <f t="shared" si="15"/>
        <v>1</v>
      </c>
      <c r="K26" t="str">
        <f t="shared" si="18"/>
        <v>.</v>
      </c>
      <c r="L26">
        <f t="shared" si="20"/>
        <v>1</v>
      </c>
      <c r="M26" t="str">
        <f t="shared" si="5"/>
        <v/>
      </c>
      <c r="O26" t="str">
        <f t="shared" si="6"/>
        <v>.</v>
      </c>
      <c r="P26" t="s">
        <v>47</v>
      </c>
      <c r="Q26" t="str">
        <f t="shared" si="3"/>
        <v/>
      </c>
      <c r="S26" s="6" t="s">
        <v>2</v>
      </c>
    </row>
    <row r="27" spans="1:19" ht="18" x14ac:dyDescent="0.25">
      <c r="A27" s="74" t="str">
        <f t="shared" si="17"/>
        <v>2.1.1.l</v>
      </c>
      <c r="B27" s="83" t="s">
        <v>48</v>
      </c>
      <c r="C27" s="76" t="s">
        <v>49</v>
      </c>
      <c r="D27" s="80" t="s">
        <v>25</v>
      </c>
      <c r="E27" s="78"/>
      <c r="F27" s="79"/>
      <c r="G27" s="5"/>
      <c r="H27">
        <f t="shared" si="15"/>
        <v>2</v>
      </c>
      <c r="I27" t="str">
        <f t="shared" si="18"/>
        <v>.</v>
      </c>
      <c r="J27">
        <f t="shared" si="15"/>
        <v>1</v>
      </c>
      <c r="K27" t="str">
        <f t="shared" si="18"/>
        <v>.</v>
      </c>
      <c r="L27">
        <f t="shared" si="20"/>
        <v>1</v>
      </c>
      <c r="M27" t="str">
        <f t="shared" si="5"/>
        <v/>
      </c>
      <c r="O27" t="str">
        <f t="shared" si="6"/>
        <v>.</v>
      </c>
      <c r="P27" t="s">
        <v>50</v>
      </c>
      <c r="Q27" t="str">
        <f t="shared" si="3"/>
        <v/>
      </c>
      <c r="S27" s="6" t="s">
        <v>2</v>
      </c>
    </row>
    <row r="28" spans="1:19" ht="18" x14ac:dyDescent="0.25">
      <c r="A28" s="74" t="str">
        <f t="shared" si="17"/>
        <v>2.1.1.m</v>
      </c>
      <c r="B28" s="83" t="s">
        <v>51</v>
      </c>
      <c r="C28" s="76" t="s">
        <v>24</v>
      </c>
      <c r="D28" s="77" t="s">
        <v>14</v>
      </c>
      <c r="E28" s="78"/>
      <c r="F28" s="79"/>
      <c r="G28" s="5"/>
      <c r="H28">
        <f t="shared" si="15"/>
        <v>2</v>
      </c>
      <c r="I28" t="str">
        <f t="shared" si="18"/>
        <v>.</v>
      </c>
      <c r="J28">
        <f t="shared" si="15"/>
        <v>1</v>
      </c>
      <c r="K28" t="str">
        <f t="shared" si="18"/>
        <v>.</v>
      </c>
      <c r="L28">
        <f t="shared" si="20"/>
        <v>1</v>
      </c>
      <c r="M28" t="str">
        <f t="shared" si="5"/>
        <v/>
      </c>
      <c r="O28" t="str">
        <f t="shared" si="6"/>
        <v>.</v>
      </c>
      <c r="P28" t="s">
        <v>52</v>
      </c>
      <c r="Q28" t="str">
        <f t="shared" si="3"/>
        <v/>
      </c>
      <c r="S28" s="6" t="s">
        <v>2</v>
      </c>
    </row>
    <row r="29" spans="1:19" ht="18" x14ac:dyDescent="0.25">
      <c r="A29" s="74" t="str">
        <f t="shared" si="17"/>
        <v>2.1.1.n</v>
      </c>
      <c r="B29" s="83" t="s">
        <v>53</v>
      </c>
      <c r="C29" s="76" t="s">
        <v>54</v>
      </c>
      <c r="D29" s="80" t="s">
        <v>25</v>
      </c>
      <c r="E29" s="78"/>
      <c r="F29" s="79"/>
      <c r="G29" s="5"/>
      <c r="H29">
        <f t="shared" si="15"/>
        <v>2</v>
      </c>
      <c r="I29" t="str">
        <f t="shared" si="18"/>
        <v>.</v>
      </c>
      <c r="J29">
        <f t="shared" si="15"/>
        <v>1</v>
      </c>
      <c r="K29" t="str">
        <f t="shared" si="18"/>
        <v>.</v>
      </c>
      <c r="L29">
        <f t="shared" si="20"/>
        <v>1</v>
      </c>
      <c r="M29" t="str">
        <f t="shared" si="5"/>
        <v/>
      </c>
      <c r="O29" t="str">
        <f t="shared" si="6"/>
        <v>.</v>
      </c>
      <c r="P29" t="s">
        <v>55</v>
      </c>
      <c r="Q29" t="str">
        <f t="shared" si="3"/>
        <v/>
      </c>
      <c r="S29" s="6" t="s">
        <v>2</v>
      </c>
    </row>
    <row r="30" spans="1:19" ht="18" x14ac:dyDescent="0.25">
      <c r="A30" s="74" t="str">
        <f t="shared" si="17"/>
        <v>2.1.1.o</v>
      </c>
      <c r="B30" s="75" t="s">
        <v>56</v>
      </c>
      <c r="C30" s="76" t="s">
        <v>57</v>
      </c>
      <c r="D30" s="77" t="s">
        <v>25</v>
      </c>
      <c r="E30" s="78"/>
      <c r="F30" s="79"/>
      <c r="G30" s="5"/>
      <c r="H30">
        <f>H20</f>
        <v>2</v>
      </c>
      <c r="I30" t="str">
        <f t="shared" si="18"/>
        <v>.</v>
      </c>
      <c r="J30">
        <f>J20</f>
        <v>1</v>
      </c>
      <c r="K30" t="str">
        <f t="shared" si="18"/>
        <v>.</v>
      </c>
      <c r="L30">
        <f>L20</f>
        <v>1</v>
      </c>
      <c r="M30" t="str">
        <f t="shared" si="5"/>
        <v/>
      </c>
      <c r="O30" t="str">
        <f t="shared" si="6"/>
        <v>.</v>
      </c>
      <c r="P30" t="s">
        <v>58</v>
      </c>
      <c r="Q30" t="str">
        <f t="shared" si="3"/>
        <v/>
      </c>
      <c r="S30" s="6" t="s">
        <v>2</v>
      </c>
    </row>
    <row r="31" spans="1:19" ht="18" x14ac:dyDescent="0.25">
      <c r="A31" s="74" t="str">
        <f t="shared" si="17"/>
        <v>2.1.1.p</v>
      </c>
      <c r="B31" s="75" t="s">
        <v>59</v>
      </c>
      <c r="C31" s="76" t="s">
        <v>60</v>
      </c>
      <c r="D31" s="77" t="s">
        <v>25</v>
      </c>
      <c r="E31" s="78"/>
      <c r="F31" s="79"/>
      <c r="G31" s="5"/>
      <c r="H31">
        <f t="shared" ref="H31:H34" si="21">H30</f>
        <v>2</v>
      </c>
      <c r="I31" t="str">
        <f t="shared" si="18"/>
        <v>.</v>
      </c>
      <c r="J31">
        <f t="shared" ref="J31:J34" si="22">J30</f>
        <v>1</v>
      </c>
      <c r="K31" t="str">
        <f t="shared" si="18"/>
        <v>.</v>
      </c>
      <c r="L31">
        <f t="shared" si="20"/>
        <v>1</v>
      </c>
      <c r="M31" t="str">
        <f t="shared" si="5"/>
        <v/>
      </c>
      <c r="O31" t="str">
        <f t="shared" si="6"/>
        <v>.</v>
      </c>
      <c r="P31" t="s">
        <v>61</v>
      </c>
      <c r="Q31" t="str">
        <f t="shared" si="3"/>
        <v/>
      </c>
      <c r="S31" s="6" t="s">
        <v>2</v>
      </c>
    </row>
    <row r="32" spans="1:19" ht="18" x14ac:dyDescent="0.25">
      <c r="A32" s="74" t="str">
        <f t="shared" si="17"/>
        <v>2.1.1.q</v>
      </c>
      <c r="B32" s="75" t="s">
        <v>62</v>
      </c>
      <c r="C32" s="76" t="s">
        <v>63</v>
      </c>
      <c r="D32" s="80" t="s">
        <v>25</v>
      </c>
      <c r="E32" s="78"/>
      <c r="F32" s="79"/>
      <c r="G32" s="5"/>
      <c r="H32">
        <f t="shared" si="21"/>
        <v>2</v>
      </c>
      <c r="I32" t="str">
        <f t="shared" si="18"/>
        <v>.</v>
      </c>
      <c r="J32">
        <f t="shared" si="22"/>
        <v>1</v>
      </c>
      <c r="K32" t="str">
        <f t="shared" si="18"/>
        <v>.</v>
      </c>
      <c r="L32">
        <f t="shared" si="20"/>
        <v>1</v>
      </c>
      <c r="M32" t="str">
        <f t="shared" si="5"/>
        <v/>
      </c>
      <c r="O32" t="str">
        <f t="shared" si="6"/>
        <v>.</v>
      </c>
      <c r="P32" t="s">
        <v>64</v>
      </c>
      <c r="Q32" t="str">
        <f t="shared" si="3"/>
        <v/>
      </c>
      <c r="S32" s="6" t="s">
        <v>2</v>
      </c>
    </row>
    <row r="33" spans="1:19" ht="18" x14ac:dyDescent="0.25">
      <c r="A33" s="74" t="str">
        <f t="shared" si="17"/>
        <v>2.1.1.r</v>
      </c>
      <c r="B33" s="75" t="s">
        <v>65</v>
      </c>
      <c r="C33" s="76" t="s">
        <v>66</v>
      </c>
      <c r="D33" s="77" t="s">
        <v>25</v>
      </c>
      <c r="E33" s="78"/>
      <c r="F33" s="79"/>
      <c r="G33" s="5"/>
      <c r="H33">
        <f t="shared" si="21"/>
        <v>2</v>
      </c>
      <c r="I33" t="str">
        <f t="shared" si="18"/>
        <v>.</v>
      </c>
      <c r="J33">
        <f t="shared" si="22"/>
        <v>1</v>
      </c>
      <c r="K33" t="str">
        <f t="shared" si="18"/>
        <v>.</v>
      </c>
      <c r="L33">
        <f t="shared" si="20"/>
        <v>1</v>
      </c>
      <c r="M33" t="str">
        <f t="shared" si="5"/>
        <v/>
      </c>
      <c r="O33" t="str">
        <f t="shared" si="6"/>
        <v>.</v>
      </c>
      <c r="P33" t="s">
        <v>67</v>
      </c>
      <c r="Q33" t="str">
        <f t="shared" si="3"/>
        <v/>
      </c>
      <c r="S33" s="6" t="s">
        <v>2</v>
      </c>
    </row>
    <row r="34" spans="1:19" ht="18" x14ac:dyDescent="0.25">
      <c r="A34" s="74" t="str">
        <f t="shared" si="17"/>
        <v>2.1.1.s</v>
      </c>
      <c r="B34" s="75" t="s">
        <v>68</v>
      </c>
      <c r="C34" s="76" t="s">
        <v>69</v>
      </c>
      <c r="D34" s="77" t="s">
        <v>25</v>
      </c>
      <c r="E34" s="78"/>
      <c r="F34" s="79"/>
      <c r="G34" s="5"/>
      <c r="H34">
        <f t="shared" si="21"/>
        <v>2</v>
      </c>
      <c r="I34" t="str">
        <f t="shared" si="18"/>
        <v>.</v>
      </c>
      <c r="J34">
        <f t="shared" si="22"/>
        <v>1</v>
      </c>
      <c r="K34" t="str">
        <f t="shared" si="18"/>
        <v>.</v>
      </c>
      <c r="L34">
        <f t="shared" si="20"/>
        <v>1</v>
      </c>
      <c r="M34" t="str">
        <f t="shared" si="5"/>
        <v/>
      </c>
      <c r="O34" t="str">
        <f t="shared" si="6"/>
        <v>.</v>
      </c>
      <c r="P34" t="s">
        <v>70</v>
      </c>
      <c r="Q34" t="str">
        <f t="shared" si="3"/>
        <v/>
      </c>
      <c r="S34" s="6" t="s">
        <v>2</v>
      </c>
    </row>
    <row r="35" spans="1:19" ht="45" x14ac:dyDescent="0.25">
      <c r="A35" s="74" t="str">
        <f t="shared" si="17"/>
        <v>2.1.1.t</v>
      </c>
      <c r="B35" s="75" t="s">
        <v>141</v>
      </c>
      <c r="C35" s="76" t="s">
        <v>142</v>
      </c>
      <c r="D35" s="77" t="s">
        <v>25</v>
      </c>
      <c r="E35" s="78"/>
      <c r="F35" s="79"/>
      <c r="G35" s="5"/>
      <c r="H35">
        <f t="shared" ref="H35" si="23">H33</f>
        <v>2</v>
      </c>
      <c r="I35" t="str">
        <f t="shared" si="18"/>
        <v>.</v>
      </c>
      <c r="J35">
        <f t="shared" ref="J35" si="24">J33</f>
        <v>1</v>
      </c>
      <c r="K35" t="str">
        <f t="shared" si="18"/>
        <v>.</v>
      </c>
      <c r="L35">
        <f>L33</f>
        <v>1</v>
      </c>
      <c r="M35" t="str">
        <f t="shared" si="5"/>
        <v/>
      </c>
      <c r="O35" t="str">
        <f t="shared" si="6"/>
        <v>.</v>
      </c>
      <c r="P35" t="s">
        <v>74</v>
      </c>
      <c r="Q35" t="str">
        <f t="shared" si="3"/>
        <v/>
      </c>
      <c r="S35" s="6" t="s">
        <v>2</v>
      </c>
    </row>
    <row r="36" spans="1:19" ht="103.5" customHeight="1" x14ac:dyDescent="0.25">
      <c r="A36" s="74" t="str">
        <f t="shared" si="17"/>
        <v>2.1.1.u</v>
      </c>
      <c r="B36" s="75" t="s">
        <v>143</v>
      </c>
      <c r="C36" s="76" t="s">
        <v>144</v>
      </c>
      <c r="D36" s="77" t="s">
        <v>25</v>
      </c>
      <c r="E36" s="78"/>
      <c r="F36" s="79"/>
      <c r="G36" s="5"/>
      <c r="H36">
        <f>H33</f>
        <v>2</v>
      </c>
      <c r="I36" t="str">
        <f t="shared" si="18"/>
        <v>.</v>
      </c>
      <c r="J36">
        <f>J33</f>
        <v>1</v>
      </c>
      <c r="K36" t="str">
        <f t="shared" si="18"/>
        <v>.</v>
      </c>
      <c r="L36">
        <f>L33</f>
        <v>1</v>
      </c>
      <c r="M36" t="str">
        <f t="shared" si="5"/>
        <v/>
      </c>
      <c r="O36" t="str">
        <f t="shared" si="6"/>
        <v>.</v>
      </c>
      <c r="P36" t="s">
        <v>76</v>
      </c>
      <c r="Q36" t="str">
        <f t="shared" si="3"/>
        <v/>
      </c>
      <c r="S36" s="6" t="s">
        <v>2</v>
      </c>
    </row>
    <row r="37" spans="1:19" ht="82.5" customHeight="1" x14ac:dyDescent="0.25">
      <c r="A37" s="74" t="str">
        <f t="shared" si="17"/>
        <v>2.1.1.v</v>
      </c>
      <c r="B37" s="75" t="s">
        <v>71</v>
      </c>
      <c r="C37" s="76" t="s">
        <v>145</v>
      </c>
      <c r="D37" s="77" t="s">
        <v>25</v>
      </c>
      <c r="E37" s="78"/>
      <c r="F37" s="79"/>
      <c r="G37" s="5"/>
      <c r="H37">
        <f>H34</f>
        <v>2</v>
      </c>
      <c r="I37" t="str">
        <f t="shared" si="18"/>
        <v>.</v>
      </c>
      <c r="J37">
        <f>J34</f>
        <v>1</v>
      </c>
      <c r="K37" t="str">
        <f t="shared" si="18"/>
        <v>.</v>
      </c>
      <c r="L37">
        <f>L34</f>
        <v>1</v>
      </c>
      <c r="M37" t="str">
        <f t="shared" si="5"/>
        <v/>
      </c>
      <c r="O37" t="str">
        <f t="shared" si="6"/>
        <v>.</v>
      </c>
      <c r="P37" t="s">
        <v>78</v>
      </c>
      <c r="Q37" t="str">
        <f t="shared" si="3"/>
        <v/>
      </c>
      <c r="S37" s="6" t="s">
        <v>2</v>
      </c>
    </row>
    <row r="38" spans="1:19" ht="18" x14ac:dyDescent="0.25">
      <c r="A38" s="74" t="str">
        <f t="shared" si="17"/>
        <v>2.1.1.w</v>
      </c>
      <c r="B38" s="75" t="s">
        <v>146</v>
      </c>
      <c r="C38" s="76" t="s">
        <v>147</v>
      </c>
      <c r="D38" s="77" t="s">
        <v>73</v>
      </c>
      <c r="E38" s="78"/>
      <c r="F38" s="79"/>
      <c r="G38" s="5"/>
      <c r="H38">
        <f t="shared" ref="H38:H40" si="25">H37</f>
        <v>2</v>
      </c>
      <c r="I38" t="str">
        <f t="shared" si="18"/>
        <v>.</v>
      </c>
      <c r="J38">
        <f t="shared" ref="J38:J40" si="26">J37</f>
        <v>1</v>
      </c>
      <c r="K38" t="str">
        <f t="shared" si="18"/>
        <v>.</v>
      </c>
      <c r="L38">
        <f t="shared" si="20"/>
        <v>1</v>
      </c>
      <c r="M38" t="str">
        <f t="shared" si="5"/>
        <v/>
      </c>
      <c r="O38" t="str">
        <f t="shared" si="6"/>
        <v>.</v>
      </c>
      <c r="P38" t="s">
        <v>81</v>
      </c>
      <c r="Q38" t="str">
        <f t="shared" si="3"/>
        <v/>
      </c>
      <c r="S38" s="6" t="s">
        <v>2</v>
      </c>
    </row>
    <row r="39" spans="1:19" ht="36.75" x14ac:dyDescent="0.25">
      <c r="A39" s="74" t="str">
        <f t="shared" si="17"/>
        <v>2.1.1.x</v>
      </c>
      <c r="B39" s="75" t="s">
        <v>75</v>
      </c>
      <c r="C39" s="76" t="s">
        <v>24</v>
      </c>
      <c r="D39" s="77" t="s">
        <v>73</v>
      </c>
      <c r="E39" s="78"/>
      <c r="F39" s="79"/>
      <c r="G39" s="5"/>
      <c r="H39">
        <f t="shared" si="25"/>
        <v>2</v>
      </c>
      <c r="I39" t="str">
        <f t="shared" si="18"/>
        <v>.</v>
      </c>
      <c r="J39">
        <f t="shared" si="26"/>
        <v>1</v>
      </c>
      <c r="K39" t="str">
        <f t="shared" si="18"/>
        <v>.</v>
      </c>
      <c r="L39">
        <f t="shared" si="20"/>
        <v>1</v>
      </c>
      <c r="M39" t="str">
        <f t="shared" si="5"/>
        <v/>
      </c>
      <c r="O39" t="str">
        <f t="shared" si="6"/>
        <v>.</v>
      </c>
      <c r="P39" t="s">
        <v>84</v>
      </c>
      <c r="Q39" t="str">
        <f t="shared" si="3"/>
        <v/>
      </c>
      <c r="S39" s="6" t="s">
        <v>2</v>
      </c>
    </row>
    <row r="40" spans="1:19" ht="24.75" customHeight="1" thickBot="1" x14ac:dyDescent="0.3">
      <c r="A40" s="74" t="str">
        <f t="shared" si="17"/>
        <v>2.1.1.y</v>
      </c>
      <c r="B40" s="75" t="s">
        <v>77</v>
      </c>
      <c r="C40" s="76" t="s">
        <v>24</v>
      </c>
      <c r="D40" s="47" t="s">
        <v>25</v>
      </c>
      <c r="E40" s="78"/>
      <c r="F40" s="79"/>
      <c r="G40" s="5"/>
      <c r="H40">
        <f t="shared" si="25"/>
        <v>2</v>
      </c>
      <c r="I40" t="str">
        <f t="shared" si="18"/>
        <v>.</v>
      </c>
      <c r="J40">
        <f t="shared" si="26"/>
        <v>1</v>
      </c>
      <c r="K40" t="str">
        <f t="shared" si="18"/>
        <v>.</v>
      </c>
      <c r="L40">
        <f t="shared" si="20"/>
        <v>1</v>
      </c>
      <c r="M40" t="str">
        <f t="shared" si="5"/>
        <v/>
      </c>
      <c r="O40" t="str">
        <f t="shared" si="6"/>
        <v>.</v>
      </c>
      <c r="P40" t="s">
        <v>87</v>
      </c>
      <c r="Q40" t="str">
        <f t="shared" si="3"/>
        <v/>
      </c>
      <c r="S40" s="6" t="s">
        <v>2</v>
      </c>
    </row>
    <row r="41" spans="1:19" ht="18" x14ac:dyDescent="0.25">
      <c r="A41" s="74" t="str">
        <f t="shared" si="17"/>
        <v>2.1.1.z</v>
      </c>
      <c r="B41" s="75" t="s">
        <v>79</v>
      </c>
      <c r="C41" s="76" t="s">
        <v>148</v>
      </c>
      <c r="D41" s="77" t="s">
        <v>25</v>
      </c>
      <c r="E41" s="78"/>
      <c r="F41" s="79"/>
      <c r="G41" s="5"/>
      <c r="H41">
        <f>H29</f>
        <v>2</v>
      </c>
      <c r="I41" t="str">
        <f t="shared" si="18"/>
        <v>.</v>
      </c>
      <c r="J41">
        <f>J29</f>
        <v>1</v>
      </c>
      <c r="K41" t="str">
        <f t="shared" si="18"/>
        <v>.</v>
      </c>
      <c r="L41">
        <f>L29</f>
        <v>1</v>
      </c>
      <c r="M41" t="str">
        <f t="shared" si="5"/>
        <v/>
      </c>
      <c r="O41" t="str">
        <f t="shared" si="6"/>
        <v>.</v>
      </c>
      <c r="P41" t="s">
        <v>90</v>
      </c>
      <c r="Q41" t="str">
        <f t="shared" si="3"/>
        <v/>
      </c>
      <c r="S41" s="6" t="s">
        <v>2</v>
      </c>
    </row>
    <row r="42" spans="1:19" ht="18" x14ac:dyDescent="0.25">
      <c r="A42" s="74" t="str">
        <f t="shared" si="17"/>
        <v>2.1.1.aa</v>
      </c>
      <c r="B42" s="75" t="s">
        <v>82</v>
      </c>
      <c r="C42" s="76" t="s">
        <v>83</v>
      </c>
      <c r="D42" s="77" t="s">
        <v>25</v>
      </c>
      <c r="E42" s="78"/>
      <c r="F42" s="79"/>
      <c r="G42" s="5"/>
      <c r="H42">
        <f t="shared" ref="H42:L50" si="27">H41</f>
        <v>2</v>
      </c>
      <c r="I42" t="str">
        <f t="shared" si="18"/>
        <v>.</v>
      </c>
      <c r="J42">
        <f t="shared" si="27"/>
        <v>1</v>
      </c>
      <c r="K42" t="str">
        <f t="shared" si="18"/>
        <v>.</v>
      </c>
      <c r="L42">
        <f t="shared" si="20"/>
        <v>1</v>
      </c>
      <c r="M42" t="str">
        <f t="shared" si="5"/>
        <v/>
      </c>
      <c r="O42" t="str">
        <f t="shared" si="6"/>
        <v>.</v>
      </c>
      <c r="P42" t="s">
        <v>93</v>
      </c>
      <c r="Q42" t="str">
        <f t="shared" si="3"/>
        <v/>
      </c>
      <c r="S42" s="6" t="s">
        <v>2</v>
      </c>
    </row>
    <row r="43" spans="1:19" ht="18" x14ac:dyDescent="0.25">
      <c r="A43" s="74" t="str">
        <f t="shared" si="17"/>
        <v>2.1.1.ab</v>
      </c>
      <c r="B43" s="75" t="s">
        <v>85</v>
      </c>
      <c r="C43" s="76" t="s">
        <v>149</v>
      </c>
      <c r="D43" s="77" t="s">
        <v>14</v>
      </c>
      <c r="E43" s="78"/>
      <c r="F43" s="79"/>
      <c r="G43" s="5"/>
      <c r="H43">
        <f t="shared" si="27"/>
        <v>2</v>
      </c>
      <c r="I43" t="str">
        <f t="shared" si="18"/>
        <v>.</v>
      </c>
      <c r="J43">
        <f t="shared" si="27"/>
        <v>1</v>
      </c>
      <c r="K43" t="str">
        <f t="shared" si="18"/>
        <v>.</v>
      </c>
      <c r="L43">
        <f t="shared" si="20"/>
        <v>1</v>
      </c>
      <c r="M43" t="str">
        <f t="shared" si="5"/>
        <v/>
      </c>
      <c r="O43" t="str">
        <f t="shared" si="6"/>
        <v>.</v>
      </c>
      <c r="P43" t="s">
        <v>96</v>
      </c>
      <c r="Q43" t="str">
        <f t="shared" si="3"/>
        <v/>
      </c>
      <c r="S43" s="6" t="s">
        <v>2</v>
      </c>
    </row>
    <row r="44" spans="1:19" ht="18" x14ac:dyDescent="0.25">
      <c r="A44" s="74" t="str">
        <f t="shared" si="17"/>
        <v>2.1.1.ac</v>
      </c>
      <c r="B44" s="75" t="s">
        <v>88</v>
      </c>
      <c r="C44" s="76" t="s">
        <v>150</v>
      </c>
      <c r="D44" s="77" t="s">
        <v>25</v>
      </c>
      <c r="E44" s="78"/>
      <c r="F44" s="79"/>
      <c r="G44" s="5"/>
      <c r="H44">
        <f t="shared" si="27"/>
        <v>2</v>
      </c>
      <c r="I44" t="str">
        <f t="shared" si="18"/>
        <v>.</v>
      </c>
      <c r="J44">
        <f t="shared" si="27"/>
        <v>1</v>
      </c>
      <c r="K44" t="str">
        <f t="shared" si="18"/>
        <v>.</v>
      </c>
      <c r="L44">
        <f t="shared" si="20"/>
        <v>1</v>
      </c>
      <c r="M44" t="str">
        <f t="shared" si="5"/>
        <v/>
      </c>
      <c r="O44" t="str">
        <f t="shared" si="6"/>
        <v>.</v>
      </c>
      <c r="P44" t="s">
        <v>99</v>
      </c>
      <c r="Q44" t="str">
        <f t="shared" si="3"/>
        <v/>
      </c>
      <c r="S44" s="6" t="s">
        <v>2</v>
      </c>
    </row>
    <row r="45" spans="1:19" ht="18" x14ac:dyDescent="0.25">
      <c r="A45" s="74" t="str">
        <f t="shared" si="17"/>
        <v>2.1.1.ad</v>
      </c>
      <c r="B45" s="75" t="s">
        <v>91</v>
      </c>
      <c r="C45" s="76" t="s">
        <v>92</v>
      </c>
      <c r="D45" s="77" t="s">
        <v>25</v>
      </c>
      <c r="E45" s="78"/>
      <c r="F45" s="79"/>
      <c r="G45" s="5"/>
      <c r="H45">
        <f t="shared" si="27"/>
        <v>2</v>
      </c>
      <c r="I45" t="str">
        <f t="shared" si="18"/>
        <v>.</v>
      </c>
      <c r="J45">
        <f t="shared" si="27"/>
        <v>1</v>
      </c>
      <c r="K45" t="str">
        <f t="shared" si="18"/>
        <v>.</v>
      </c>
      <c r="L45">
        <f t="shared" si="20"/>
        <v>1</v>
      </c>
      <c r="M45" t="str">
        <f t="shared" si="5"/>
        <v/>
      </c>
      <c r="O45" t="str">
        <f t="shared" si="6"/>
        <v>.</v>
      </c>
      <c r="P45" t="s">
        <v>100</v>
      </c>
      <c r="Q45" t="str">
        <f t="shared" si="3"/>
        <v/>
      </c>
      <c r="S45" s="6" t="s">
        <v>2</v>
      </c>
    </row>
    <row r="46" spans="1:19" ht="30" x14ac:dyDescent="0.25">
      <c r="A46" s="74" t="str">
        <f t="shared" si="17"/>
        <v>2.1.1.ae</v>
      </c>
      <c r="B46" s="75" t="s">
        <v>94</v>
      </c>
      <c r="C46" s="76" t="s">
        <v>101</v>
      </c>
      <c r="D46" s="77" t="s">
        <v>25</v>
      </c>
      <c r="E46" s="78"/>
      <c r="F46" s="79"/>
      <c r="G46" s="5"/>
      <c r="H46">
        <f t="shared" si="27"/>
        <v>2</v>
      </c>
      <c r="I46" t="str">
        <f t="shared" ref="I46:K121" si="28">IF(ISBLANK(J46),"",".")</f>
        <v>.</v>
      </c>
      <c r="J46">
        <f t="shared" si="27"/>
        <v>1</v>
      </c>
      <c r="K46" t="str">
        <f t="shared" si="28"/>
        <v>.</v>
      </c>
      <c r="L46">
        <f t="shared" si="20"/>
        <v>1</v>
      </c>
      <c r="M46" t="str">
        <f t="shared" si="5"/>
        <v/>
      </c>
      <c r="O46" t="str">
        <f t="shared" si="6"/>
        <v>.</v>
      </c>
      <c r="P46" t="s">
        <v>102</v>
      </c>
      <c r="Q46" t="str">
        <f t="shared" si="3"/>
        <v/>
      </c>
      <c r="S46" s="6" t="s">
        <v>2</v>
      </c>
    </row>
    <row r="47" spans="1:19" ht="18" x14ac:dyDescent="0.25">
      <c r="A47" s="74" t="str">
        <f t="shared" si="17"/>
        <v>2.1.1.af</v>
      </c>
      <c r="B47" s="75" t="s">
        <v>97</v>
      </c>
      <c r="C47" s="76" t="s">
        <v>98</v>
      </c>
      <c r="D47" s="77" t="s">
        <v>25</v>
      </c>
      <c r="E47" s="78"/>
      <c r="F47" s="79"/>
      <c r="G47" s="5"/>
      <c r="H47">
        <f t="shared" si="27"/>
        <v>2</v>
      </c>
      <c r="I47" t="str">
        <f t="shared" si="28"/>
        <v>.</v>
      </c>
      <c r="J47">
        <f t="shared" si="27"/>
        <v>1</v>
      </c>
      <c r="K47" t="str">
        <f t="shared" si="28"/>
        <v>.</v>
      </c>
      <c r="L47">
        <f t="shared" si="20"/>
        <v>1</v>
      </c>
      <c r="M47" t="str">
        <f t="shared" si="5"/>
        <v/>
      </c>
      <c r="O47" t="str">
        <f t="shared" si="6"/>
        <v>.</v>
      </c>
      <c r="P47" t="s">
        <v>103</v>
      </c>
      <c r="Q47" t="str">
        <f t="shared" si="3"/>
        <v/>
      </c>
      <c r="S47" s="6" t="s">
        <v>2</v>
      </c>
    </row>
    <row r="48" spans="1:19" ht="18" hidden="1" x14ac:dyDescent="0.25">
      <c r="A48" s="74" t="str">
        <f t="shared" si="17"/>
        <v>2.1.1.ag</v>
      </c>
      <c r="B48" s="75"/>
      <c r="C48" s="76"/>
      <c r="D48" s="77" t="s">
        <v>73</v>
      </c>
      <c r="E48" s="78"/>
      <c r="F48" s="79"/>
      <c r="G48" s="5"/>
      <c r="H48">
        <f t="shared" si="27"/>
        <v>2</v>
      </c>
      <c r="I48" t="str">
        <f t="shared" si="28"/>
        <v>.</v>
      </c>
      <c r="J48">
        <f t="shared" si="27"/>
        <v>1</v>
      </c>
      <c r="K48" t="str">
        <f t="shared" si="28"/>
        <v>.</v>
      </c>
      <c r="L48">
        <f t="shared" si="20"/>
        <v>1</v>
      </c>
      <c r="M48" t="str">
        <f t="shared" si="5"/>
        <v/>
      </c>
      <c r="O48" t="str">
        <f t="shared" si="6"/>
        <v>.</v>
      </c>
      <c r="P48" t="s">
        <v>104</v>
      </c>
      <c r="Q48" t="str">
        <f t="shared" si="3"/>
        <v/>
      </c>
      <c r="S48" s="6" t="s">
        <v>2</v>
      </c>
    </row>
    <row r="49" spans="1:20" ht="24.75" hidden="1" customHeight="1" thickBot="1" x14ac:dyDescent="0.3">
      <c r="A49" s="44" t="str">
        <f t="shared" si="17"/>
        <v>2.1.1.ah</v>
      </c>
      <c r="B49" s="84"/>
      <c r="C49" s="76"/>
      <c r="D49" s="47" t="s">
        <v>25</v>
      </c>
      <c r="E49" s="85"/>
      <c r="F49" s="86"/>
      <c r="G49" s="5"/>
      <c r="H49">
        <f t="shared" si="27"/>
        <v>2</v>
      </c>
      <c r="I49" t="str">
        <f t="shared" si="28"/>
        <v>.</v>
      </c>
      <c r="J49">
        <f t="shared" si="27"/>
        <v>1</v>
      </c>
      <c r="K49" t="str">
        <f t="shared" si="28"/>
        <v>.</v>
      </c>
      <c r="L49">
        <f t="shared" si="20"/>
        <v>1</v>
      </c>
      <c r="M49" t="str">
        <f t="shared" si="5"/>
        <v/>
      </c>
      <c r="O49" t="str">
        <f t="shared" si="6"/>
        <v>.</v>
      </c>
      <c r="P49" t="s">
        <v>105</v>
      </c>
      <c r="Q49" t="str">
        <f t="shared" si="3"/>
        <v/>
      </c>
      <c r="S49" s="6" t="s">
        <v>2</v>
      </c>
    </row>
    <row r="50" spans="1:20" ht="9.9499999999999993" hidden="1" customHeight="1" x14ac:dyDescent="0.25">
      <c r="A50" s="50"/>
      <c r="B50" s="22"/>
      <c r="C50" s="22"/>
      <c r="D50" s="51"/>
      <c r="E50" s="52"/>
      <c r="F50" s="53"/>
      <c r="G50" s="5"/>
      <c r="H50">
        <f t="shared" si="27"/>
        <v>2</v>
      </c>
      <c r="I50" t="str">
        <f t="shared" si="28"/>
        <v>.</v>
      </c>
      <c r="J50">
        <f t="shared" si="27"/>
        <v>1</v>
      </c>
      <c r="K50" t="str">
        <f t="shared" si="28"/>
        <v>.</v>
      </c>
      <c r="L50">
        <f>L49</f>
        <v>1</v>
      </c>
      <c r="M50" t="str">
        <f t="shared" si="5"/>
        <v/>
      </c>
      <c r="O50" t="str">
        <f t="shared" si="6"/>
        <v/>
      </c>
      <c r="Q50" t="str">
        <f t="shared" si="3"/>
        <v/>
      </c>
      <c r="S50" s="6" t="s">
        <v>2</v>
      </c>
    </row>
    <row r="51" spans="1:20" ht="9.9499999999999993" customHeight="1" thickBot="1" x14ac:dyDescent="0.3">
      <c r="A51" s="50"/>
      <c r="B51" s="22"/>
      <c r="C51" s="87"/>
      <c r="D51" s="51"/>
      <c r="E51" s="52"/>
      <c r="F51" s="53"/>
      <c r="G51" s="5"/>
      <c r="H51">
        <f>H49</f>
        <v>2</v>
      </c>
      <c r="I51" t="str">
        <f t="shared" si="28"/>
        <v>.</v>
      </c>
      <c r="J51">
        <f>J49</f>
        <v>1</v>
      </c>
      <c r="K51" t="str">
        <f t="shared" si="28"/>
        <v>.</v>
      </c>
      <c r="L51">
        <f>L49</f>
        <v>1</v>
      </c>
      <c r="M51" t="str">
        <f t="shared" si="5"/>
        <v/>
      </c>
      <c r="O51" t="str">
        <f t="shared" si="6"/>
        <v/>
      </c>
      <c r="Q51" t="str">
        <f t="shared" si="3"/>
        <v/>
      </c>
      <c r="S51" s="6" t="s">
        <v>2</v>
      </c>
    </row>
    <row r="52" spans="1:20" ht="49.5" customHeight="1" x14ac:dyDescent="0.25">
      <c r="A52" s="88" t="str">
        <f>CONCATENATE(H52,I52,J52,K52,L52,M52,N52,O52,P52,Q52)</f>
        <v>2.1.2</v>
      </c>
      <c r="B52" s="89" t="s">
        <v>10</v>
      </c>
      <c r="C52" s="90" t="str">
        <f>CONCATENATE(Q52,S52,T52)</f>
        <v xml:space="preserve"> Instalace Boreckého</v>
      </c>
      <c r="D52" s="90"/>
      <c r="E52" s="91"/>
      <c r="F52" s="92"/>
      <c r="G52" s="5"/>
      <c r="H52">
        <f>H38</f>
        <v>2</v>
      </c>
      <c r="I52" t="str">
        <f t="shared" si="28"/>
        <v>.</v>
      </c>
      <c r="J52">
        <f>J38</f>
        <v>1</v>
      </c>
      <c r="K52" t="str">
        <f t="shared" si="28"/>
        <v>.</v>
      </c>
      <c r="L52" s="20">
        <f>L38+1</f>
        <v>2</v>
      </c>
      <c r="M52" t="str">
        <f t="shared" si="5"/>
        <v/>
      </c>
      <c r="O52" t="str">
        <f t="shared" si="6"/>
        <v/>
      </c>
      <c r="Q52" t="str">
        <f t="shared" si="3"/>
        <v/>
      </c>
      <c r="S52" s="6" t="s">
        <v>2</v>
      </c>
      <c r="T52" s="20" t="s">
        <v>106</v>
      </c>
    </row>
    <row r="53" spans="1:20" ht="16.5" customHeight="1" x14ac:dyDescent="0.25">
      <c r="A53" s="93"/>
      <c r="B53" s="94" t="s">
        <v>107</v>
      </c>
      <c r="C53" s="57" t="s">
        <v>151</v>
      </c>
      <c r="D53" s="57"/>
      <c r="E53" s="95"/>
      <c r="F53" s="96"/>
      <c r="G53" s="5"/>
      <c r="H53">
        <f t="shared" ref="H53:H55" si="29">H52</f>
        <v>2</v>
      </c>
      <c r="I53" t="str">
        <f t="shared" si="28"/>
        <v>.</v>
      </c>
      <c r="J53">
        <f t="shared" ref="J53:J55" si="30">J52</f>
        <v>1</v>
      </c>
      <c r="K53" t="str">
        <f t="shared" si="28"/>
        <v>.</v>
      </c>
      <c r="L53">
        <f t="shared" ref="L53:L57" si="31">L52</f>
        <v>2</v>
      </c>
      <c r="M53" t="str">
        <f t="shared" si="5"/>
        <v/>
      </c>
      <c r="O53" t="str">
        <f t="shared" si="6"/>
        <v/>
      </c>
      <c r="Q53" t="str">
        <f t="shared" si="3"/>
        <v/>
      </c>
      <c r="S53" s="6" t="s">
        <v>2</v>
      </c>
    </row>
    <row r="54" spans="1:20" ht="36" customHeight="1" x14ac:dyDescent="0.25">
      <c r="A54" s="93"/>
      <c r="B54" s="94"/>
      <c r="C54" s="57"/>
      <c r="D54" s="57"/>
      <c r="E54" s="97"/>
      <c r="F54" s="98"/>
      <c r="G54" s="42"/>
      <c r="H54">
        <f t="shared" si="29"/>
        <v>2</v>
      </c>
      <c r="I54" t="str">
        <f t="shared" si="28"/>
        <v>.</v>
      </c>
      <c r="J54">
        <f t="shared" si="30"/>
        <v>1</v>
      </c>
      <c r="K54" t="str">
        <f t="shared" si="28"/>
        <v>.</v>
      </c>
      <c r="L54">
        <f t="shared" si="31"/>
        <v>2</v>
      </c>
      <c r="M54" t="str">
        <f t="shared" si="5"/>
        <v/>
      </c>
      <c r="O54" t="str">
        <f t="shared" si="6"/>
        <v/>
      </c>
      <c r="Q54" t="str">
        <f t="shared" si="3"/>
        <v/>
      </c>
      <c r="S54" s="6" t="s">
        <v>2</v>
      </c>
    </row>
    <row r="55" spans="1:20" ht="27.75" customHeight="1" x14ac:dyDescent="0.25">
      <c r="A55" s="62" t="str">
        <f t="shared" ref="A55:A64" si="32">CONCATENATE(H55,I55,J55,K55,L55,M55,N55,O55,P55,Q55)</f>
        <v>2.1.2.a</v>
      </c>
      <c r="B55" s="63" t="s">
        <v>20</v>
      </c>
      <c r="C55" s="64" t="s">
        <v>152</v>
      </c>
      <c r="D55" s="64"/>
      <c r="E55" s="64"/>
      <c r="F55" s="65"/>
      <c r="G55" s="5"/>
      <c r="H55">
        <f t="shared" si="29"/>
        <v>2</v>
      </c>
      <c r="I55" t="str">
        <f t="shared" si="28"/>
        <v>.</v>
      </c>
      <c r="J55">
        <f t="shared" si="30"/>
        <v>1</v>
      </c>
      <c r="K55" t="str">
        <f t="shared" si="28"/>
        <v>.</v>
      </c>
      <c r="L55">
        <f t="shared" si="31"/>
        <v>2</v>
      </c>
      <c r="M55" t="str">
        <f t="shared" si="5"/>
        <v/>
      </c>
      <c r="O55" t="str">
        <f t="shared" si="6"/>
        <v>.</v>
      </c>
      <c r="P55" t="s">
        <v>13</v>
      </c>
      <c r="Q55" t="str">
        <f t="shared" si="3"/>
        <v/>
      </c>
      <c r="S55" s="6" t="s">
        <v>2</v>
      </c>
    </row>
    <row r="56" spans="1:20" s="43" customFormat="1" ht="24.75" customHeight="1" x14ac:dyDescent="0.25">
      <c r="A56" s="62" t="str">
        <f t="shared" si="32"/>
        <v>2.1.2.b</v>
      </c>
      <c r="B56" s="66" t="str">
        <f>CONCATENATE("Cena Kč bez DPH za jednu položku ¨",T52,"¨ (Jednotková cena zboží - bude použita pro objednávky dílčích plnění")</f>
        <v>Cena Kč bez DPH za jednu položku ¨Instalace Boreckého¨ (Jednotková cena zboží - bude použita pro objednávky dílčích plnění</v>
      </c>
      <c r="C56" s="66"/>
      <c r="D56" s="66"/>
      <c r="E56" s="67"/>
      <c r="F56" s="68"/>
      <c r="G56" s="42"/>
      <c r="H56">
        <f>H54</f>
        <v>2</v>
      </c>
      <c r="I56" t="str">
        <f t="shared" si="28"/>
        <v>.</v>
      </c>
      <c r="J56">
        <f>J54</f>
        <v>1</v>
      </c>
      <c r="K56" t="str">
        <f t="shared" si="28"/>
        <v>.</v>
      </c>
      <c r="L56">
        <f t="shared" si="31"/>
        <v>2</v>
      </c>
      <c r="M56" t="str">
        <f t="shared" si="5"/>
        <v/>
      </c>
      <c r="N56"/>
      <c r="O56" t="str">
        <f t="shared" si="6"/>
        <v>.</v>
      </c>
      <c r="P56" t="s">
        <v>15</v>
      </c>
      <c r="Q56" t="str">
        <f t="shared" si="3"/>
        <v/>
      </c>
      <c r="R56" s="6"/>
      <c r="S56" s="6" t="s">
        <v>2</v>
      </c>
    </row>
    <row r="57" spans="1:20" ht="26.25" customHeight="1" thickBot="1" x14ac:dyDescent="0.3">
      <c r="A57" s="69" t="str">
        <f t="shared" si="32"/>
        <v>2.1.2.c</v>
      </c>
      <c r="B57" s="70" t="str">
        <f>CONCATENATE("Celková cena Kč bez DPH za všechny kusy - ",C55," ks ¨",T52,"¨ (řádek ", A55," krát řádek ",A56,")")</f>
        <v>Celková cena Kč bez DPH za všechny kusy - 12 ks ¨Instalace Boreckého¨ (řádek 2.1.2.a krát řádek 2.1.2.b)</v>
      </c>
      <c r="C57" s="70"/>
      <c r="D57" s="70"/>
      <c r="E57" s="71"/>
      <c r="F57" s="72"/>
      <c r="G57" s="73"/>
      <c r="H57">
        <f t="shared" ref="H57:H60" si="33">H56</f>
        <v>2</v>
      </c>
      <c r="I57" t="str">
        <f t="shared" si="28"/>
        <v>.</v>
      </c>
      <c r="J57">
        <f t="shared" ref="J57:J60" si="34">J56</f>
        <v>1</v>
      </c>
      <c r="K57" t="str">
        <f t="shared" si="28"/>
        <v>.</v>
      </c>
      <c r="L57">
        <f t="shared" si="31"/>
        <v>2</v>
      </c>
      <c r="M57" t="str">
        <f t="shared" si="5"/>
        <v/>
      </c>
      <c r="O57" t="str">
        <f t="shared" si="6"/>
        <v>.</v>
      </c>
      <c r="P57" t="s">
        <v>22</v>
      </c>
      <c r="Q57" t="str">
        <f t="shared" si="3"/>
        <v/>
      </c>
      <c r="S57" s="6" t="s">
        <v>2</v>
      </c>
    </row>
    <row r="58" spans="1:20" ht="18" x14ac:dyDescent="0.25">
      <c r="A58" s="122" t="str">
        <f t="shared" si="32"/>
        <v>2.1.2.d</v>
      </c>
      <c r="B58" s="123" t="s">
        <v>109</v>
      </c>
      <c r="C58" s="124" t="s">
        <v>110</v>
      </c>
      <c r="D58" s="125" t="s">
        <v>25</v>
      </c>
      <c r="E58" s="126"/>
      <c r="F58" s="127"/>
      <c r="G58" s="5"/>
      <c r="H58">
        <f t="shared" si="33"/>
        <v>2</v>
      </c>
      <c r="I58" t="str">
        <f t="shared" si="28"/>
        <v>.</v>
      </c>
      <c r="J58">
        <f t="shared" si="34"/>
        <v>1</v>
      </c>
      <c r="K58" t="str">
        <f t="shared" si="28"/>
        <v>.</v>
      </c>
      <c r="L58">
        <f>L57</f>
        <v>2</v>
      </c>
      <c r="M58" t="str">
        <f t="shared" si="5"/>
        <v/>
      </c>
      <c r="O58" t="str">
        <f t="shared" si="6"/>
        <v>.</v>
      </c>
      <c r="P58" t="s">
        <v>26</v>
      </c>
      <c r="Q58" t="str">
        <f t="shared" si="3"/>
        <v/>
      </c>
      <c r="S58" s="6" t="s">
        <v>2</v>
      </c>
    </row>
    <row r="59" spans="1:20" ht="18" x14ac:dyDescent="0.25">
      <c r="A59" s="74" t="str">
        <f t="shared" si="32"/>
        <v>2.1.2.e</v>
      </c>
      <c r="B59" s="83" t="s">
        <v>111</v>
      </c>
      <c r="C59" s="76" t="s">
        <v>24</v>
      </c>
      <c r="D59" s="77" t="s">
        <v>14</v>
      </c>
      <c r="E59" s="78"/>
      <c r="F59" s="79"/>
      <c r="G59" s="5"/>
      <c r="H59">
        <f t="shared" si="33"/>
        <v>2</v>
      </c>
      <c r="I59" t="str">
        <f t="shared" si="28"/>
        <v>.</v>
      </c>
      <c r="J59">
        <f t="shared" si="34"/>
        <v>1</v>
      </c>
      <c r="K59" t="str">
        <f t="shared" si="28"/>
        <v>.</v>
      </c>
      <c r="L59">
        <f t="shared" ref="L59:L60" si="35">L58</f>
        <v>2</v>
      </c>
      <c r="M59" t="str">
        <f t="shared" si="5"/>
        <v/>
      </c>
      <c r="O59" t="str">
        <f t="shared" si="6"/>
        <v>.</v>
      </c>
      <c r="P59" t="s">
        <v>29</v>
      </c>
      <c r="Q59" t="str">
        <f t="shared" si="3"/>
        <v/>
      </c>
      <c r="S59" s="6" t="s">
        <v>2</v>
      </c>
    </row>
    <row r="60" spans="1:20" ht="18" x14ac:dyDescent="0.25">
      <c r="A60" s="74" t="str">
        <f t="shared" si="32"/>
        <v>2.1.2.f</v>
      </c>
      <c r="B60" s="83" t="s">
        <v>112</v>
      </c>
      <c r="C60" s="76" t="s">
        <v>24</v>
      </c>
      <c r="D60" s="77" t="s">
        <v>14</v>
      </c>
      <c r="E60" s="78"/>
      <c r="F60" s="79"/>
      <c r="G60" s="5"/>
      <c r="H60">
        <f t="shared" si="33"/>
        <v>2</v>
      </c>
      <c r="I60" t="str">
        <f t="shared" si="28"/>
        <v>.</v>
      </c>
      <c r="J60">
        <f t="shared" si="34"/>
        <v>1</v>
      </c>
      <c r="K60" t="str">
        <f t="shared" si="28"/>
        <v>.</v>
      </c>
      <c r="L60">
        <f t="shared" si="35"/>
        <v>2</v>
      </c>
      <c r="M60" t="str">
        <f t="shared" si="5"/>
        <v/>
      </c>
      <c r="O60" t="str">
        <f t="shared" si="6"/>
        <v>.</v>
      </c>
      <c r="P60" t="s">
        <v>32</v>
      </c>
      <c r="Q60" t="str">
        <f t="shared" si="3"/>
        <v/>
      </c>
      <c r="S60" s="6" t="s">
        <v>2</v>
      </c>
    </row>
    <row r="61" spans="1:20" ht="18" x14ac:dyDescent="0.25">
      <c r="A61" s="74" t="str">
        <f t="shared" si="32"/>
        <v>2.1.2.g</v>
      </c>
      <c r="B61" s="83" t="s">
        <v>113</v>
      </c>
      <c r="C61" s="76" t="s">
        <v>24</v>
      </c>
      <c r="D61" s="77" t="s">
        <v>14</v>
      </c>
      <c r="E61" s="78"/>
      <c r="F61" s="79"/>
      <c r="G61" s="5"/>
      <c r="H61">
        <f>H58</f>
        <v>2</v>
      </c>
      <c r="I61" t="str">
        <f t="shared" si="28"/>
        <v>.</v>
      </c>
      <c r="J61">
        <f>J58</f>
        <v>1</v>
      </c>
      <c r="K61" t="str">
        <f t="shared" si="28"/>
        <v>.</v>
      </c>
      <c r="L61">
        <f>L58</f>
        <v>2</v>
      </c>
      <c r="M61" t="str">
        <f t="shared" si="5"/>
        <v/>
      </c>
      <c r="O61" t="str">
        <f t="shared" si="6"/>
        <v>.</v>
      </c>
      <c r="P61" t="s">
        <v>35</v>
      </c>
      <c r="Q61" t="str">
        <f t="shared" si="3"/>
        <v/>
      </c>
      <c r="S61" s="6" t="s">
        <v>2</v>
      </c>
    </row>
    <row r="62" spans="1:20" ht="24" x14ac:dyDescent="0.25">
      <c r="A62" s="74" t="str">
        <f t="shared" si="32"/>
        <v>2.1.2.h</v>
      </c>
      <c r="B62" s="83" t="s">
        <v>114</v>
      </c>
      <c r="C62" s="76" t="s">
        <v>24</v>
      </c>
      <c r="D62" s="77" t="s">
        <v>14</v>
      </c>
      <c r="E62" s="78"/>
      <c r="F62" s="79"/>
      <c r="G62" s="5"/>
      <c r="H62">
        <f>H59</f>
        <v>2</v>
      </c>
      <c r="I62" t="str">
        <f t="shared" si="28"/>
        <v>.</v>
      </c>
      <c r="J62">
        <f>J59</f>
        <v>1</v>
      </c>
      <c r="K62" t="str">
        <f t="shared" si="28"/>
        <v>.</v>
      </c>
      <c r="L62">
        <f>L59</f>
        <v>2</v>
      </c>
      <c r="M62" t="str">
        <f t="shared" si="5"/>
        <v/>
      </c>
      <c r="O62" t="str">
        <f t="shared" si="6"/>
        <v>.</v>
      </c>
      <c r="P62" t="s">
        <v>38</v>
      </c>
      <c r="Q62" t="str">
        <f t="shared" si="3"/>
        <v/>
      </c>
      <c r="S62" s="6" t="s">
        <v>2</v>
      </c>
    </row>
    <row r="63" spans="1:20" ht="24" x14ac:dyDescent="0.25">
      <c r="A63" s="74" t="str">
        <f t="shared" si="32"/>
        <v>2.1.2.i</v>
      </c>
      <c r="B63" s="83" t="s">
        <v>153</v>
      </c>
      <c r="C63" s="76" t="s">
        <v>154</v>
      </c>
      <c r="D63" s="77" t="s">
        <v>14</v>
      </c>
      <c r="E63" s="78"/>
      <c r="F63" s="79"/>
      <c r="G63" s="5"/>
      <c r="H63">
        <f t="shared" ref="H63" si="36">H60</f>
        <v>2</v>
      </c>
      <c r="I63" t="str">
        <f t="shared" si="28"/>
        <v>.</v>
      </c>
      <c r="J63">
        <f t="shared" ref="J63" si="37">J60</f>
        <v>1</v>
      </c>
      <c r="K63" t="str">
        <f t="shared" si="28"/>
        <v>.</v>
      </c>
      <c r="L63">
        <f t="shared" ref="L63" si="38">L60</f>
        <v>2</v>
      </c>
      <c r="M63" t="str">
        <f t="shared" si="5"/>
        <v/>
      </c>
      <c r="O63" t="str">
        <f t="shared" si="6"/>
        <v>.</v>
      </c>
      <c r="P63" t="s">
        <v>41</v>
      </c>
      <c r="Q63" t="str">
        <f t="shared" si="3"/>
        <v/>
      </c>
      <c r="S63" s="6" t="s">
        <v>2</v>
      </c>
    </row>
    <row r="64" spans="1:20" ht="25.5" thickBot="1" x14ac:dyDescent="0.3">
      <c r="A64" s="44" t="str">
        <f t="shared" si="32"/>
        <v>2.1.2.j</v>
      </c>
      <c r="B64" s="84" t="s">
        <v>116</v>
      </c>
      <c r="C64" s="105" t="s">
        <v>24</v>
      </c>
      <c r="D64" s="106" t="s">
        <v>14</v>
      </c>
      <c r="E64" s="85"/>
      <c r="F64" s="86"/>
      <c r="G64" s="5"/>
      <c r="H64">
        <f t="shared" ref="H64" si="39">H63</f>
        <v>2</v>
      </c>
      <c r="I64" t="str">
        <f t="shared" si="28"/>
        <v>.</v>
      </c>
      <c r="J64">
        <f t="shared" ref="J64" si="40">J63</f>
        <v>1</v>
      </c>
      <c r="K64" t="str">
        <f t="shared" si="28"/>
        <v>.</v>
      </c>
      <c r="L64">
        <f t="shared" ref="L64" si="41">L63</f>
        <v>2</v>
      </c>
      <c r="M64" t="str">
        <f t="shared" si="5"/>
        <v/>
      </c>
      <c r="O64" t="str">
        <f t="shared" si="6"/>
        <v>.</v>
      </c>
      <c r="P64" t="s">
        <v>44</v>
      </c>
      <c r="Q64" t="str">
        <f t="shared" si="3"/>
        <v/>
      </c>
      <c r="S64" s="6" t="s">
        <v>2</v>
      </c>
    </row>
    <row r="65" spans="1:20" ht="9.9499999999999993" customHeight="1" thickBot="1" x14ac:dyDescent="0.3">
      <c r="A65" s="50"/>
      <c r="B65" s="22"/>
      <c r="C65" s="22"/>
      <c r="D65" s="51"/>
      <c r="E65" s="52"/>
      <c r="F65" s="53"/>
      <c r="G65" s="5"/>
      <c r="H65">
        <f>H49</f>
        <v>2</v>
      </c>
      <c r="I65" t="str">
        <f t="shared" si="28"/>
        <v>.</v>
      </c>
      <c r="J65">
        <f>J49</f>
        <v>1</v>
      </c>
      <c r="K65" t="str">
        <f t="shared" si="28"/>
        <v>.</v>
      </c>
      <c r="L65">
        <f>L49</f>
        <v>1</v>
      </c>
      <c r="M65" t="str">
        <f t="shared" si="5"/>
        <v/>
      </c>
      <c r="O65" t="str">
        <f t="shared" si="6"/>
        <v/>
      </c>
      <c r="Q65" t="str">
        <f t="shared" si="3"/>
        <v/>
      </c>
      <c r="S65" s="6" t="s">
        <v>2</v>
      </c>
    </row>
    <row r="66" spans="1:20" ht="49.5" customHeight="1" x14ac:dyDescent="0.25">
      <c r="A66" s="88" t="str">
        <f>CONCATENATE(H66,I66,J66,K66,L66,M66,N66,O66,P66,Q66)</f>
        <v>2.1.3</v>
      </c>
      <c r="B66" s="89" t="s">
        <v>10</v>
      </c>
      <c r="C66" s="90" t="str">
        <f>CONCATENATE(Q66,S66,T66)</f>
        <v xml:space="preserve"> Instalace Výstaviště</v>
      </c>
      <c r="D66" s="90"/>
      <c r="E66" s="91"/>
      <c r="F66" s="92"/>
      <c r="G66" s="5"/>
      <c r="H66">
        <f>H38</f>
        <v>2</v>
      </c>
      <c r="I66" t="str">
        <f t="shared" si="28"/>
        <v>.</v>
      </c>
      <c r="J66">
        <f>J38</f>
        <v>1</v>
      </c>
      <c r="K66" t="str">
        <f t="shared" si="28"/>
        <v>.</v>
      </c>
      <c r="L66" s="20">
        <v>3</v>
      </c>
      <c r="M66" t="str">
        <f t="shared" si="5"/>
        <v/>
      </c>
      <c r="O66" t="str">
        <f t="shared" si="6"/>
        <v/>
      </c>
      <c r="Q66" t="str">
        <f t="shared" si="3"/>
        <v/>
      </c>
      <c r="S66" s="6" t="s">
        <v>2</v>
      </c>
      <c r="T66" s="20" t="s">
        <v>155</v>
      </c>
    </row>
    <row r="67" spans="1:20" ht="16.5" customHeight="1" x14ac:dyDescent="0.25">
      <c r="A67" s="93"/>
      <c r="B67" s="94" t="s">
        <v>107</v>
      </c>
      <c r="C67" s="57" t="s">
        <v>156</v>
      </c>
      <c r="D67" s="57"/>
      <c r="E67" s="95"/>
      <c r="F67" s="96"/>
      <c r="G67" s="5"/>
      <c r="H67">
        <f t="shared" ref="H67:H69" si="42">H66</f>
        <v>2</v>
      </c>
      <c r="I67" t="str">
        <f t="shared" si="28"/>
        <v>.</v>
      </c>
      <c r="J67">
        <f t="shared" ref="J67:J69" si="43">J66</f>
        <v>1</v>
      </c>
      <c r="K67" t="str">
        <f t="shared" si="28"/>
        <v>.</v>
      </c>
      <c r="L67">
        <f t="shared" ref="L67:L71" si="44">L66</f>
        <v>3</v>
      </c>
      <c r="M67" t="str">
        <f t="shared" si="5"/>
        <v/>
      </c>
      <c r="O67" t="str">
        <f t="shared" si="6"/>
        <v/>
      </c>
      <c r="Q67" t="str">
        <f t="shared" si="3"/>
        <v/>
      </c>
      <c r="S67" s="6" t="s">
        <v>2</v>
      </c>
    </row>
    <row r="68" spans="1:20" ht="36" customHeight="1" x14ac:dyDescent="0.25">
      <c r="A68" s="93"/>
      <c r="B68" s="94"/>
      <c r="C68" s="57"/>
      <c r="D68" s="57"/>
      <c r="E68" s="97"/>
      <c r="F68" s="98"/>
      <c r="G68" s="42"/>
      <c r="H68">
        <f t="shared" si="42"/>
        <v>2</v>
      </c>
      <c r="I68" t="str">
        <f t="shared" si="28"/>
        <v>.</v>
      </c>
      <c r="J68">
        <f t="shared" si="43"/>
        <v>1</v>
      </c>
      <c r="K68" t="str">
        <f t="shared" si="28"/>
        <v>.</v>
      </c>
      <c r="L68">
        <f t="shared" si="44"/>
        <v>3</v>
      </c>
      <c r="M68" t="str">
        <f t="shared" si="5"/>
        <v/>
      </c>
      <c r="O68" t="str">
        <f t="shared" si="6"/>
        <v/>
      </c>
      <c r="Q68" t="str">
        <f t="shared" si="3"/>
        <v/>
      </c>
      <c r="S68" s="6" t="s">
        <v>2</v>
      </c>
    </row>
    <row r="69" spans="1:20" ht="27.75" customHeight="1" x14ac:dyDescent="0.25">
      <c r="A69" s="62" t="str">
        <f t="shared" ref="A69:A78" si="45">CONCATENATE(H69,I69,J69,K69,L69,M69,N69,O69,P69,Q69)</f>
        <v>2.1.3.a</v>
      </c>
      <c r="B69" s="63" t="s">
        <v>20</v>
      </c>
      <c r="C69" s="64" t="s">
        <v>157</v>
      </c>
      <c r="D69" s="64"/>
      <c r="E69" s="64"/>
      <c r="F69" s="65"/>
      <c r="G69" s="5"/>
      <c r="H69">
        <f t="shared" si="42"/>
        <v>2</v>
      </c>
      <c r="I69" t="str">
        <f t="shared" si="28"/>
        <v>.</v>
      </c>
      <c r="J69">
        <f t="shared" si="43"/>
        <v>1</v>
      </c>
      <c r="K69" t="str">
        <f t="shared" si="28"/>
        <v>.</v>
      </c>
      <c r="L69">
        <f t="shared" si="44"/>
        <v>3</v>
      </c>
      <c r="M69" t="str">
        <f t="shared" si="5"/>
        <v/>
      </c>
      <c r="O69" t="str">
        <f t="shared" si="6"/>
        <v>.</v>
      </c>
      <c r="P69" t="s">
        <v>13</v>
      </c>
      <c r="Q69" t="str">
        <f t="shared" si="3"/>
        <v/>
      </c>
      <c r="S69" s="6" t="s">
        <v>2</v>
      </c>
    </row>
    <row r="70" spans="1:20" s="43" customFormat="1" ht="24.75" customHeight="1" x14ac:dyDescent="0.25">
      <c r="A70" s="62" t="str">
        <f t="shared" si="45"/>
        <v>2.1.3.b</v>
      </c>
      <c r="B70" s="66" t="str">
        <f>CONCATENATE("Cena Kč bez DPH za jednu položku ¨",T66,"¨ (Jednotková cena zboží - bude použita pro objednávky dílčích plnění")</f>
        <v>Cena Kč bez DPH za jednu položku ¨Instalace Výstaviště¨ (Jednotková cena zboží - bude použita pro objednávky dílčích plnění</v>
      </c>
      <c r="C70" s="66"/>
      <c r="D70" s="66"/>
      <c r="E70" s="67"/>
      <c r="F70" s="68"/>
      <c r="G70" s="42"/>
      <c r="H70">
        <f>H68</f>
        <v>2</v>
      </c>
      <c r="I70" t="str">
        <f t="shared" si="28"/>
        <v>.</v>
      </c>
      <c r="J70">
        <f>J68</f>
        <v>1</v>
      </c>
      <c r="K70" t="str">
        <f t="shared" si="28"/>
        <v>.</v>
      </c>
      <c r="L70">
        <f t="shared" si="44"/>
        <v>3</v>
      </c>
      <c r="M70" t="str">
        <f t="shared" si="5"/>
        <v/>
      </c>
      <c r="N70"/>
      <c r="O70" t="str">
        <f t="shared" si="6"/>
        <v>.</v>
      </c>
      <c r="P70" t="s">
        <v>15</v>
      </c>
      <c r="Q70" t="str">
        <f t="shared" si="3"/>
        <v/>
      </c>
      <c r="R70" s="6"/>
      <c r="S70" s="6" t="s">
        <v>2</v>
      </c>
    </row>
    <row r="71" spans="1:20" ht="26.25" customHeight="1" thickBot="1" x14ac:dyDescent="0.3">
      <c r="A71" s="69" t="str">
        <f t="shared" si="45"/>
        <v>2.1.3.c</v>
      </c>
      <c r="B71" s="70" t="str">
        <f>CONCATENATE("Celková cena Kč bez DPH za všechny kusy - ",C69," ks ¨",T66,"¨ (řádek ", A69," krát řádek ",A70,")")</f>
        <v>Celková cena Kč bez DPH za všechny kusy - 4 ks ¨Instalace Výstaviště¨ (řádek 2.1.3.a krát řádek 2.1.3.b)</v>
      </c>
      <c r="C71" s="70"/>
      <c r="D71" s="70"/>
      <c r="E71" s="71"/>
      <c r="F71" s="72"/>
      <c r="G71" s="73"/>
      <c r="H71">
        <f t="shared" ref="H71:H74" si="46">H70</f>
        <v>2</v>
      </c>
      <c r="I71" t="str">
        <f t="shared" si="28"/>
        <v>.</v>
      </c>
      <c r="J71">
        <f t="shared" ref="J71:J74" si="47">J70</f>
        <v>1</v>
      </c>
      <c r="K71" t="str">
        <f t="shared" si="28"/>
        <v>.</v>
      </c>
      <c r="L71">
        <f t="shared" si="44"/>
        <v>3</v>
      </c>
      <c r="M71" t="str">
        <f t="shared" si="5"/>
        <v/>
      </c>
      <c r="O71" t="str">
        <f t="shared" si="6"/>
        <v>.</v>
      </c>
      <c r="P71" t="s">
        <v>22</v>
      </c>
      <c r="Q71" t="str">
        <f t="shared" si="3"/>
        <v/>
      </c>
      <c r="S71" s="6" t="s">
        <v>2</v>
      </c>
    </row>
    <row r="72" spans="1:20" ht="18" x14ac:dyDescent="0.25">
      <c r="A72" s="122" t="str">
        <f t="shared" si="45"/>
        <v>2.1.3.d</v>
      </c>
      <c r="B72" s="123" t="s">
        <v>109</v>
      </c>
      <c r="C72" s="124" t="s">
        <v>110</v>
      </c>
      <c r="D72" s="125" t="s">
        <v>25</v>
      </c>
      <c r="E72" s="126"/>
      <c r="F72" s="127"/>
      <c r="G72" s="5"/>
      <c r="H72">
        <f t="shared" si="46"/>
        <v>2</v>
      </c>
      <c r="I72" t="str">
        <f t="shared" si="28"/>
        <v>.</v>
      </c>
      <c r="J72">
        <f t="shared" si="47"/>
        <v>1</v>
      </c>
      <c r="K72" t="str">
        <f t="shared" si="28"/>
        <v>.</v>
      </c>
      <c r="L72">
        <f>L71</f>
        <v>3</v>
      </c>
      <c r="M72" t="str">
        <f t="shared" si="5"/>
        <v/>
      </c>
      <c r="O72" t="str">
        <f t="shared" si="6"/>
        <v>.</v>
      </c>
      <c r="P72" t="s">
        <v>26</v>
      </c>
      <c r="Q72" t="str">
        <f t="shared" si="3"/>
        <v/>
      </c>
      <c r="S72" s="6" t="s">
        <v>2</v>
      </c>
    </row>
    <row r="73" spans="1:20" ht="18" x14ac:dyDescent="0.25">
      <c r="A73" s="74" t="str">
        <f t="shared" si="45"/>
        <v>2.1.3.e</v>
      </c>
      <c r="B73" s="83" t="s">
        <v>111</v>
      </c>
      <c r="C73" s="76" t="s">
        <v>24</v>
      </c>
      <c r="D73" s="77" t="s">
        <v>14</v>
      </c>
      <c r="E73" s="78"/>
      <c r="F73" s="79"/>
      <c r="G73" s="5"/>
      <c r="H73">
        <f t="shared" si="46"/>
        <v>2</v>
      </c>
      <c r="I73" t="str">
        <f t="shared" si="28"/>
        <v>.</v>
      </c>
      <c r="J73">
        <f t="shared" si="47"/>
        <v>1</v>
      </c>
      <c r="K73" t="str">
        <f t="shared" si="28"/>
        <v>.</v>
      </c>
      <c r="L73">
        <f t="shared" ref="L73:L74" si="48">L72</f>
        <v>3</v>
      </c>
      <c r="M73" t="str">
        <f t="shared" si="5"/>
        <v/>
      </c>
      <c r="O73" t="str">
        <f t="shared" si="6"/>
        <v>.</v>
      </c>
      <c r="P73" t="s">
        <v>29</v>
      </c>
      <c r="Q73" t="str">
        <f t="shared" si="3"/>
        <v/>
      </c>
      <c r="S73" s="6" t="s">
        <v>2</v>
      </c>
    </row>
    <row r="74" spans="1:20" ht="18" x14ac:dyDescent="0.25">
      <c r="A74" s="74" t="str">
        <f t="shared" si="45"/>
        <v>2.1.3.f</v>
      </c>
      <c r="B74" s="83" t="s">
        <v>112</v>
      </c>
      <c r="C74" s="76" t="s">
        <v>24</v>
      </c>
      <c r="D74" s="77" t="s">
        <v>14</v>
      </c>
      <c r="E74" s="78"/>
      <c r="F74" s="79"/>
      <c r="G74" s="5"/>
      <c r="H74">
        <f t="shared" si="46"/>
        <v>2</v>
      </c>
      <c r="I74" t="str">
        <f t="shared" si="28"/>
        <v>.</v>
      </c>
      <c r="J74">
        <f t="shared" si="47"/>
        <v>1</v>
      </c>
      <c r="K74" t="str">
        <f t="shared" si="28"/>
        <v>.</v>
      </c>
      <c r="L74">
        <f t="shared" si="48"/>
        <v>3</v>
      </c>
      <c r="M74" t="str">
        <f t="shared" si="5"/>
        <v/>
      </c>
      <c r="O74" t="str">
        <f t="shared" si="6"/>
        <v>.</v>
      </c>
      <c r="P74" t="s">
        <v>32</v>
      </c>
      <c r="Q74" t="str">
        <f t="shared" si="3"/>
        <v/>
      </c>
      <c r="S74" s="6" t="s">
        <v>2</v>
      </c>
    </row>
    <row r="75" spans="1:20" ht="18" x14ac:dyDescent="0.25">
      <c r="A75" s="74" t="str">
        <f t="shared" si="45"/>
        <v>2.1.3.g</v>
      </c>
      <c r="B75" s="83" t="s">
        <v>113</v>
      </c>
      <c r="C75" s="76" t="s">
        <v>24</v>
      </c>
      <c r="D75" s="77" t="s">
        <v>14</v>
      </c>
      <c r="E75" s="78"/>
      <c r="F75" s="79"/>
      <c r="G75" s="5"/>
      <c r="H75">
        <f>H72</f>
        <v>2</v>
      </c>
      <c r="I75" t="str">
        <f t="shared" si="28"/>
        <v>.</v>
      </c>
      <c r="J75">
        <f>J72</f>
        <v>1</v>
      </c>
      <c r="K75" t="str">
        <f t="shared" si="28"/>
        <v>.</v>
      </c>
      <c r="L75">
        <f>L72</f>
        <v>3</v>
      </c>
      <c r="M75" t="str">
        <f t="shared" si="5"/>
        <v/>
      </c>
      <c r="O75" t="str">
        <f t="shared" si="6"/>
        <v>.</v>
      </c>
      <c r="P75" t="s">
        <v>35</v>
      </c>
      <c r="Q75" t="str">
        <f t="shared" si="3"/>
        <v/>
      </c>
      <c r="S75" s="6" t="s">
        <v>2</v>
      </c>
    </row>
    <row r="76" spans="1:20" ht="24" x14ac:dyDescent="0.25">
      <c r="A76" s="74" t="str">
        <f t="shared" si="45"/>
        <v>2.1.3.h</v>
      </c>
      <c r="B76" s="83" t="s">
        <v>114</v>
      </c>
      <c r="C76" s="76" t="s">
        <v>24</v>
      </c>
      <c r="D76" s="77" t="s">
        <v>14</v>
      </c>
      <c r="E76" s="78"/>
      <c r="F76" s="79"/>
      <c r="G76" s="5"/>
      <c r="H76">
        <f>H73</f>
        <v>2</v>
      </c>
      <c r="I76" t="str">
        <f t="shared" si="28"/>
        <v>.</v>
      </c>
      <c r="J76">
        <f>J73</f>
        <v>1</v>
      </c>
      <c r="K76" t="str">
        <f t="shared" si="28"/>
        <v>.</v>
      </c>
      <c r="L76">
        <f>L73</f>
        <v>3</v>
      </c>
      <c r="M76" t="str">
        <f t="shared" si="5"/>
        <v/>
      </c>
      <c r="O76" t="str">
        <f t="shared" si="6"/>
        <v>.</v>
      </c>
      <c r="P76" t="s">
        <v>38</v>
      </c>
      <c r="Q76" t="str">
        <f t="shared" si="3"/>
        <v/>
      </c>
      <c r="S76" s="6" t="s">
        <v>2</v>
      </c>
    </row>
    <row r="77" spans="1:20" ht="24" x14ac:dyDescent="0.25">
      <c r="A77" s="74" t="str">
        <f t="shared" si="45"/>
        <v>2.1.3.i</v>
      </c>
      <c r="B77" s="83" t="s">
        <v>153</v>
      </c>
      <c r="C77" s="76" t="s">
        <v>158</v>
      </c>
      <c r="D77" s="77" t="s">
        <v>14</v>
      </c>
      <c r="E77" s="78"/>
      <c r="F77" s="79"/>
      <c r="G77" s="5"/>
      <c r="H77">
        <f>H74</f>
        <v>2</v>
      </c>
      <c r="I77" t="str">
        <f t="shared" si="28"/>
        <v>.</v>
      </c>
      <c r="J77">
        <f>J74</f>
        <v>1</v>
      </c>
      <c r="K77" t="str">
        <f t="shared" si="28"/>
        <v>.</v>
      </c>
      <c r="L77">
        <f>L74</f>
        <v>3</v>
      </c>
      <c r="M77" t="str">
        <f t="shared" si="5"/>
        <v/>
      </c>
      <c r="O77" t="str">
        <f t="shared" si="6"/>
        <v>.</v>
      </c>
      <c r="P77" t="s">
        <v>41</v>
      </c>
      <c r="Q77" t="str">
        <f t="shared" si="3"/>
        <v/>
      </c>
      <c r="S77" s="6" t="s">
        <v>2</v>
      </c>
    </row>
    <row r="78" spans="1:20" ht="25.5" thickBot="1" x14ac:dyDescent="0.3">
      <c r="A78" s="44" t="str">
        <f t="shared" si="45"/>
        <v>2.1.3.j</v>
      </c>
      <c r="B78" s="84" t="s">
        <v>116</v>
      </c>
      <c r="C78" s="105" t="s">
        <v>24</v>
      </c>
      <c r="D78" s="106" t="s">
        <v>14</v>
      </c>
      <c r="E78" s="85"/>
      <c r="F78" s="86"/>
      <c r="G78" s="5"/>
      <c r="H78">
        <f t="shared" ref="H78" si="49">H77</f>
        <v>2</v>
      </c>
      <c r="I78" t="str">
        <f t="shared" si="28"/>
        <v>.</v>
      </c>
      <c r="J78">
        <f t="shared" ref="J78" si="50">J77</f>
        <v>1</v>
      </c>
      <c r="K78" t="str">
        <f t="shared" si="28"/>
        <v>.</v>
      </c>
      <c r="L78">
        <f t="shared" ref="L78" si="51">L77</f>
        <v>3</v>
      </c>
      <c r="M78" t="str">
        <f t="shared" si="5"/>
        <v/>
      </c>
      <c r="O78" t="str">
        <f t="shared" si="6"/>
        <v>.</v>
      </c>
      <c r="P78" t="s">
        <v>44</v>
      </c>
      <c r="Q78" t="str">
        <f t="shared" si="3"/>
        <v/>
      </c>
      <c r="S78" s="6" t="s">
        <v>2</v>
      </c>
    </row>
    <row r="79" spans="1:20" ht="9.9499999999999993" customHeight="1" thickBot="1" x14ac:dyDescent="0.3">
      <c r="A79" s="50"/>
      <c r="B79" s="22"/>
      <c r="C79" s="22"/>
      <c r="D79" s="51"/>
      <c r="E79" s="52"/>
      <c r="F79" s="53"/>
      <c r="G79" s="5"/>
      <c r="H79">
        <f>H49</f>
        <v>2</v>
      </c>
      <c r="I79" t="str">
        <f t="shared" si="28"/>
        <v>.</v>
      </c>
      <c r="J79">
        <f>J49</f>
        <v>1</v>
      </c>
      <c r="K79" t="str">
        <f t="shared" si="28"/>
        <v>.</v>
      </c>
      <c r="L79">
        <f>L64</f>
        <v>2</v>
      </c>
      <c r="M79" t="str">
        <f t="shared" si="5"/>
        <v/>
      </c>
      <c r="O79" t="str">
        <f t="shared" si="6"/>
        <v/>
      </c>
      <c r="Q79" t="str">
        <f t="shared" si="3"/>
        <v/>
      </c>
      <c r="S79" s="6" t="s">
        <v>2</v>
      </c>
    </row>
    <row r="80" spans="1:20" ht="49.5" customHeight="1" x14ac:dyDescent="0.25">
      <c r="A80" s="88" t="str">
        <f>CONCATENATE(H80,I80,J80,K80,L80,M80,N80,O80,P80,Q80)</f>
        <v>2.1.4</v>
      </c>
      <c r="B80" s="89" t="s">
        <v>10</v>
      </c>
      <c r="C80" s="90" t="str">
        <f>CONCATENATE(Q80,S80,T80)</f>
        <v xml:space="preserve"> Instalace Destinové</v>
      </c>
      <c r="D80" s="90"/>
      <c r="E80" s="91"/>
      <c r="F80" s="92"/>
      <c r="G80" s="5"/>
      <c r="H80">
        <f>H38</f>
        <v>2</v>
      </c>
      <c r="I80" t="str">
        <f t="shared" si="28"/>
        <v>.</v>
      </c>
      <c r="J80">
        <f>J38</f>
        <v>1</v>
      </c>
      <c r="K80" t="str">
        <f t="shared" si="28"/>
        <v>.</v>
      </c>
      <c r="L80" s="20">
        <v>4</v>
      </c>
      <c r="M80" t="str">
        <f t="shared" si="5"/>
        <v/>
      </c>
      <c r="O80" t="str">
        <f t="shared" si="6"/>
        <v/>
      </c>
      <c r="Q80" t="str">
        <f t="shared" si="3"/>
        <v/>
      </c>
      <c r="S80" s="6" t="s">
        <v>2</v>
      </c>
      <c r="T80" s="20" t="s">
        <v>159</v>
      </c>
    </row>
    <row r="81" spans="1:20" ht="16.5" customHeight="1" x14ac:dyDescent="0.25">
      <c r="A81" s="93"/>
      <c r="B81" s="94" t="s">
        <v>107</v>
      </c>
      <c r="C81" s="57" t="s">
        <v>160</v>
      </c>
      <c r="D81" s="57"/>
      <c r="E81" s="95"/>
      <c r="F81" s="96"/>
      <c r="G81" s="5"/>
      <c r="H81">
        <f t="shared" ref="H81:H83" si="52">H80</f>
        <v>2</v>
      </c>
      <c r="I81" t="str">
        <f t="shared" si="28"/>
        <v>.</v>
      </c>
      <c r="J81">
        <f t="shared" ref="J81:J83" si="53">J80</f>
        <v>1</v>
      </c>
      <c r="K81" t="str">
        <f t="shared" si="28"/>
        <v>.</v>
      </c>
      <c r="L81">
        <f t="shared" ref="L81:L85" si="54">L80</f>
        <v>4</v>
      </c>
      <c r="M81" t="str">
        <f t="shared" si="5"/>
        <v/>
      </c>
      <c r="O81" t="str">
        <f t="shared" si="6"/>
        <v/>
      </c>
      <c r="Q81" t="str">
        <f t="shared" si="3"/>
        <v/>
      </c>
      <c r="S81" s="6" t="s">
        <v>2</v>
      </c>
    </row>
    <row r="82" spans="1:20" ht="36" customHeight="1" x14ac:dyDescent="0.25">
      <c r="A82" s="93"/>
      <c r="B82" s="94"/>
      <c r="C82" s="57"/>
      <c r="D82" s="57"/>
      <c r="E82" s="97"/>
      <c r="F82" s="98"/>
      <c r="G82" s="42"/>
      <c r="H82">
        <f t="shared" si="52"/>
        <v>2</v>
      </c>
      <c r="I82" t="str">
        <f t="shared" si="28"/>
        <v>.</v>
      </c>
      <c r="J82">
        <f t="shared" si="53"/>
        <v>1</v>
      </c>
      <c r="K82" t="str">
        <f t="shared" si="28"/>
        <v>.</v>
      </c>
      <c r="L82">
        <f t="shared" si="54"/>
        <v>4</v>
      </c>
      <c r="M82" t="str">
        <f t="shared" si="5"/>
        <v/>
      </c>
      <c r="O82" t="str">
        <f t="shared" si="6"/>
        <v/>
      </c>
      <c r="Q82" t="str">
        <f t="shared" si="3"/>
        <v/>
      </c>
      <c r="S82" s="6" t="s">
        <v>2</v>
      </c>
    </row>
    <row r="83" spans="1:20" ht="27.75" customHeight="1" x14ac:dyDescent="0.25">
      <c r="A83" s="62" t="str">
        <f t="shared" ref="A83:A92" si="55">CONCATENATE(H83,I83,J83,K83,L83,M83,N83,O83,P83,Q83)</f>
        <v>2.1.4.a</v>
      </c>
      <c r="B83" s="63" t="s">
        <v>20</v>
      </c>
      <c r="C83" s="64" t="s">
        <v>161</v>
      </c>
      <c r="D83" s="64"/>
      <c r="E83" s="64"/>
      <c r="F83" s="65"/>
      <c r="G83" s="5"/>
      <c r="H83">
        <f t="shared" si="52"/>
        <v>2</v>
      </c>
      <c r="I83" t="str">
        <f t="shared" si="28"/>
        <v>.</v>
      </c>
      <c r="J83">
        <f t="shared" si="53"/>
        <v>1</v>
      </c>
      <c r="K83" t="str">
        <f t="shared" si="28"/>
        <v>.</v>
      </c>
      <c r="L83">
        <f t="shared" si="54"/>
        <v>4</v>
      </c>
      <c r="M83" t="str">
        <f t="shared" si="5"/>
        <v/>
      </c>
      <c r="O83" t="str">
        <f t="shared" si="6"/>
        <v>.</v>
      </c>
      <c r="P83" t="s">
        <v>13</v>
      </c>
      <c r="Q83" t="str">
        <f t="shared" si="3"/>
        <v/>
      </c>
      <c r="S83" s="6" t="s">
        <v>2</v>
      </c>
    </row>
    <row r="84" spans="1:20" s="43" customFormat="1" ht="24.75" customHeight="1" x14ac:dyDescent="0.25">
      <c r="A84" s="62" t="str">
        <f t="shared" si="55"/>
        <v>2.1.4.b</v>
      </c>
      <c r="B84" s="66" t="str">
        <f>CONCATENATE("Cena Kč bez DPH za jednu položku ¨",T80,"¨ (Jednotková cena zboží - bude použita pro objednávky dílčích plnění")</f>
        <v>Cena Kč bez DPH za jednu položku ¨Instalace Destinové¨ (Jednotková cena zboží - bude použita pro objednávky dílčích plnění</v>
      </c>
      <c r="C84" s="66"/>
      <c r="D84" s="66"/>
      <c r="E84" s="67"/>
      <c r="F84" s="68"/>
      <c r="G84" s="42"/>
      <c r="H84">
        <f>H82</f>
        <v>2</v>
      </c>
      <c r="I84" t="str">
        <f t="shared" si="28"/>
        <v>.</v>
      </c>
      <c r="J84">
        <f>J82</f>
        <v>1</v>
      </c>
      <c r="K84" t="str">
        <f t="shared" si="28"/>
        <v>.</v>
      </c>
      <c r="L84">
        <f t="shared" si="54"/>
        <v>4</v>
      </c>
      <c r="M84" t="str">
        <f t="shared" si="5"/>
        <v/>
      </c>
      <c r="N84"/>
      <c r="O84" t="str">
        <f t="shared" si="6"/>
        <v>.</v>
      </c>
      <c r="P84" t="s">
        <v>15</v>
      </c>
      <c r="Q84" t="str">
        <f t="shared" si="3"/>
        <v/>
      </c>
      <c r="R84" s="6"/>
      <c r="S84" s="6" t="s">
        <v>2</v>
      </c>
    </row>
    <row r="85" spans="1:20" ht="26.25" customHeight="1" thickBot="1" x14ac:dyDescent="0.3">
      <c r="A85" s="69" t="str">
        <f t="shared" si="55"/>
        <v>2.1.4.c</v>
      </c>
      <c r="B85" s="70" t="str">
        <f>CONCATENATE("Celková cena Kč bez DPH za všechny kusy - ",C83," ks ¨",T80,"¨ (řádek ", A83," krát řádek ",A84,")")</f>
        <v>Celková cena Kč bez DPH za všechny kusy - 9 ks ¨Instalace Destinové¨ (řádek 2.1.4.a krát řádek 2.1.4.b)</v>
      </c>
      <c r="C85" s="70"/>
      <c r="D85" s="70"/>
      <c r="E85" s="71"/>
      <c r="F85" s="72"/>
      <c r="G85" s="73"/>
      <c r="H85">
        <f t="shared" ref="H85:H88" si="56">H84</f>
        <v>2</v>
      </c>
      <c r="I85" t="str">
        <f t="shared" si="28"/>
        <v>.</v>
      </c>
      <c r="J85">
        <f t="shared" ref="J85:J88" si="57">J84</f>
        <v>1</v>
      </c>
      <c r="K85" t="str">
        <f t="shared" si="28"/>
        <v>.</v>
      </c>
      <c r="L85">
        <f t="shared" si="54"/>
        <v>4</v>
      </c>
      <c r="M85" t="str">
        <f t="shared" si="5"/>
        <v/>
      </c>
      <c r="O85" t="str">
        <f t="shared" si="6"/>
        <v>.</v>
      </c>
      <c r="P85" t="s">
        <v>22</v>
      </c>
      <c r="Q85" t="str">
        <f t="shared" si="3"/>
        <v/>
      </c>
      <c r="S85" s="6" t="s">
        <v>2</v>
      </c>
    </row>
    <row r="86" spans="1:20" ht="18" x14ac:dyDescent="0.25">
      <c r="A86" s="122" t="str">
        <f t="shared" si="55"/>
        <v>2.1.4.d</v>
      </c>
      <c r="B86" s="123" t="s">
        <v>109</v>
      </c>
      <c r="C86" s="124" t="s">
        <v>110</v>
      </c>
      <c r="D86" s="125" t="s">
        <v>25</v>
      </c>
      <c r="E86" s="126"/>
      <c r="F86" s="127"/>
      <c r="G86" s="5"/>
      <c r="H86">
        <f t="shared" si="56"/>
        <v>2</v>
      </c>
      <c r="I86" t="str">
        <f t="shared" si="28"/>
        <v>.</v>
      </c>
      <c r="J86">
        <f t="shared" si="57"/>
        <v>1</v>
      </c>
      <c r="K86" t="str">
        <f t="shared" si="28"/>
        <v>.</v>
      </c>
      <c r="L86">
        <f>L85</f>
        <v>4</v>
      </c>
      <c r="M86" t="str">
        <f t="shared" si="5"/>
        <v/>
      </c>
      <c r="O86" t="str">
        <f t="shared" si="6"/>
        <v>.</v>
      </c>
      <c r="P86" t="s">
        <v>26</v>
      </c>
      <c r="Q86" t="str">
        <f t="shared" si="3"/>
        <v/>
      </c>
      <c r="S86" s="6" t="s">
        <v>2</v>
      </c>
    </row>
    <row r="87" spans="1:20" ht="18" x14ac:dyDescent="0.25">
      <c r="A87" s="74" t="str">
        <f t="shared" si="55"/>
        <v>2.1.4.e</v>
      </c>
      <c r="B87" s="83" t="s">
        <v>111</v>
      </c>
      <c r="C87" s="76" t="s">
        <v>24</v>
      </c>
      <c r="D87" s="77" t="s">
        <v>14</v>
      </c>
      <c r="E87" s="78"/>
      <c r="F87" s="79"/>
      <c r="G87" s="5"/>
      <c r="H87">
        <f t="shared" si="56"/>
        <v>2</v>
      </c>
      <c r="I87" t="str">
        <f t="shared" si="28"/>
        <v>.</v>
      </c>
      <c r="J87">
        <f t="shared" si="57"/>
        <v>1</v>
      </c>
      <c r="K87" t="str">
        <f t="shared" si="28"/>
        <v>.</v>
      </c>
      <c r="L87">
        <f t="shared" ref="L87:L88" si="58">L86</f>
        <v>4</v>
      </c>
      <c r="M87" t="str">
        <f t="shared" si="5"/>
        <v/>
      </c>
      <c r="O87" t="str">
        <f t="shared" si="6"/>
        <v>.</v>
      </c>
      <c r="P87" t="s">
        <v>29</v>
      </c>
      <c r="Q87" t="str">
        <f t="shared" si="3"/>
        <v/>
      </c>
      <c r="S87" s="6" t="s">
        <v>2</v>
      </c>
    </row>
    <row r="88" spans="1:20" ht="18" x14ac:dyDescent="0.25">
      <c r="A88" s="74" t="str">
        <f t="shared" si="55"/>
        <v>2.1.4.f</v>
      </c>
      <c r="B88" s="83" t="s">
        <v>112</v>
      </c>
      <c r="C88" s="76" t="s">
        <v>24</v>
      </c>
      <c r="D88" s="77" t="s">
        <v>14</v>
      </c>
      <c r="E88" s="78"/>
      <c r="F88" s="79"/>
      <c r="G88" s="5"/>
      <c r="H88">
        <f t="shared" si="56"/>
        <v>2</v>
      </c>
      <c r="I88" t="str">
        <f t="shared" si="28"/>
        <v>.</v>
      </c>
      <c r="J88">
        <f t="shared" si="57"/>
        <v>1</v>
      </c>
      <c r="K88" t="str">
        <f t="shared" si="28"/>
        <v>.</v>
      </c>
      <c r="L88">
        <f t="shared" si="58"/>
        <v>4</v>
      </c>
      <c r="M88" t="str">
        <f t="shared" si="5"/>
        <v/>
      </c>
      <c r="O88" t="str">
        <f t="shared" si="6"/>
        <v>.</v>
      </c>
      <c r="P88" t="s">
        <v>32</v>
      </c>
      <c r="Q88" t="str">
        <f t="shared" si="3"/>
        <v/>
      </c>
      <c r="S88" s="6" t="s">
        <v>2</v>
      </c>
    </row>
    <row r="89" spans="1:20" ht="18" x14ac:dyDescent="0.25">
      <c r="A89" s="74" t="str">
        <f t="shared" si="55"/>
        <v>2.1.4.g</v>
      </c>
      <c r="B89" s="83" t="s">
        <v>113</v>
      </c>
      <c r="C89" s="76" t="s">
        <v>24</v>
      </c>
      <c r="D89" s="77" t="s">
        <v>14</v>
      </c>
      <c r="E89" s="78"/>
      <c r="F89" s="79"/>
      <c r="G89" s="5"/>
      <c r="H89">
        <f>H86</f>
        <v>2</v>
      </c>
      <c r="I89" t="str">
        <f t="shared" si="28"/>
        <v>.</v>
      </c>
      <c r="J89">
        <f>J86</f>
        <v>1</v>
      </c>
      <c r="K89" t="str">
        <f t="shared" si="28"/>
        <v>.</v>
      </c>
      <c r="L89">
        <f>L86</f>
        <v>4</v>
      </c>
      <c r="M89" t="str">
        <f t="shared" si="5"/>
        <v/>
      </c>
      <c r="O89" t="str">
        <f t="shared" si="6"/>
        <v>.</v>
      </c>
      <c r="P89" t="s">
        <v>35</v>
      </c>
      <c r="Q89" t="str">
        <f t="shared" si="3"/>
        <v/>
      </c>
      <c r="S89" s="6" t="s">
        <v>2</v>
      </c>
    </row>
    <row r="90" spans="1:20" ht="24" x14ac:dyDescent="0.25">
      <c r="A90" s="74" t="str">
        <f t="shared" si="55"/>
        <v>2.1.4.h</v>
      </c>
      <c r="B90" s="83" t="s">
        <v>114</v>
      </c>
      <c r="C90" s="76" t="s">
        <v>24</v>
      </c>
      <c r="D90" s="77" t="s">
        <v>14</v>
      </c>
      <c r="E90" s="78"/>
      <c r="F90" s="79"/>
      <c r="G90" s="5"/>
      <c r="H90">
        <f>H87</f>
        <v>2</v>
      </c>
      <c r="I90" t="str">
        <f t="shared" si="28"/>
        <v>.</v>
      </c>
      <c r="J90">
        <f>J87</f>
        <v>1</v>
      </c>
      <c r="K90" t="str">
        <f t="shared" si="28"/>
        <v>.</v>
      </c>
      <c r="L90">
        <f>L87</f>
        <v>4</v>
      </c>
      <c r="M90" t="str">
        <f t="shared" si="5"/>
        <v/>
      </c>
      <c r="O90" t="str">
        <f t="shared" si="6"/>
        <v>.</v>
      </c>
      <c r="P90" t="s">
        <v>38</v>
      </c>
      <c r="Q90" t="str">
        <f t="shared" si="3"/>
        <v/>
      </c>
      <c r="S90" s="6" t="s">
        <v>2</v>
      </c>
    </row>
    <row r="91" spans="1:20" ht="24" x14ac:dyDescent="0.25">
      <c r="A91" s="74" t="str">
        <f t="shared" si="55"/>
        <v>2.1.4.i</v>
      </c>
      <c r="B91" s="83" t="s">
        <v>153</v>
      </c>
      <c r="C91" s="76" t="s">
        <v>158</v>
      </c>
      <c r="D91" s="77" t="s">
        <v>14</v>
      </c>
      <c r="E91" s="78"/>
      <c r="F91" s="79"/>
      <c r="G91" s="5"/>
      <c r="H91">
        <f t="shared" ref="H91" si="59">H88</f>
        <v>2</v>
      </c>
      <c r="I91" t="str">
        <f t="shared" si="28"/>
        <v>.</v>
      </c>
      <c r="J91">
        <f t="shared" ref="J91" si="60">J88</f>
        <v>1</v>
      </c>
      <c r="K91" t="str">
        <f t="shared" si="28"/>
        <v>.</v>
      </c>
      <c r="L91">
        <f t="shared" ref="L91" si="61">L88</f>
        <v>4</v>
      </c>
      <c r="M91" t="str">
        <f t="shared" si="5"/>
        <v/>
      </c>
      <c r="O91" t="str">
        <f t="shared" si="6"/>
        <v>.</v>
      </c>
      <c r="P91" t="s">
        <v>41</v>
      </c>
      <c r="Q91" t="str">
        <f t="shared" si="3"/>
        <v/>
      </c>
      <c r="S91" s="6" t="s">
        <v>2</v>
      </c>
    </row>
    <row r="92" spans="1:20" ht="25.5" thickBot="1" x14ac:dyDescent="0.3">
      <c r="A92" s="44" t="str">
        <f t="shared" si="55"/>
        <v>2.1.4.j</v>
      </c>
      <c r="B92" s="84" t="s">
        <v>116</v>
      </c>
      <c r="C92" s="105" t="s">
        <v>24</v>
      </c>
      <c r="D92" s="106" t="s">
        <v>14</v>
      </c>
      <c r="E92" s="85"/>
      <c r="F92" s="86"/>
      <c r="G92" s="5"/>
      <c r="H92">
        <f t="shared" ref="H92" si="62">H91</f>
        <v>2</v>
      </c>
      <c r="I92" t="str">
        <f t="shared" si="28"/>
        <v>.</v>
      </c>
      <c r="J92">
        <f t="shared" ref="J92" si="63">J91</f>
        <v>1</v>
      </c>
      <c r="K92" t="str">
        <f t="shared" si="28"/>
        <v>.</v>
      </c>
      <c r="L92">
        <f t="shared" ref="L92" si="64">L91</f>
        <v>4</v>
      </c>
      <c r="M92" t="str">
        <f t="shared" si="5"/>
        <v/>
      </c>
      <c r="O92" t="str">
        <f t="shared" si="6"/>
        <v>.</v>
      </c>
      <c r="P92" t="s">
        <v>44</v>
      </c>
      <c r="Q92" t="str">
        <f t="shared" si="3"/>
        <v/>
      </c>
      <c r="S92" s="6" t="s">
        <v>2</v>
      </c>
    </row>
    <row r="93" spans="1:20" ht="9.9499999999999993" customHeight="1" thickBot="1" x14ac:dyDescent="0.3">
      <c r="A93" s="50"/>
      <c r="B93" s="22"/>
      <c r="C93" s="22"/>
      <c r="D93" s="51"/>
      <c r="E93" s="52"/>
      <c r="F93" s="53"/>
      <c r="G93" s="5"/>
      <c r="H93">
        <f>H63</f>
        <v>2</v>
      </c>
      <c r="I93" t="str">
        <f t="shared" si="28"/>
        <v>.</v>
      </c>
      <c r="J93">
        <f>J63</f>
        <v>1</v>
      </c>
      <c r="K93" t="str">
        <f t="shared" si="28"/>
        <v>.</v>
      </c>
      <c r="L93">
        <f>L78</f>
        <v>3</v>
      </c>
      <c r="M93" t="str">
        <f t="shared" si="5"/>
        <v/>
      </c>
      <c r="O93" t="str">
        <f t="shared" si="6"/>
        <v/>
      </c>
      <c r="Q93" t="str">
        <f t="shared" si="3"/>
        <v/>
      </c>
      <c r="S93" s="6" t="s">
        <v>2</v>
      </c>
    </row>
    <row r="94" spans="1:20" ht="49.5" customHeight="1" x14ac:dyDescent="0.25">
      <c r="A94" s="88" t="str">
        <f>CONCATENATE(H94,I94,J94,K94,L94,M94,N94,O94,P94,Q94)</f>
        <v>2.1.5</v>
      </c>
      <c r="B94" s="89" t="s">
        <v>10</v>
      </c>
      <c r="C94" s="90" t="str">
        <f>CONCATENATE(Q94,S94,T94)</f>
        <v xml:space="preserve"> Instalace nemocnice</v>
      </c>
      <c r="D94" s="90"/>
      <c r="E94" s="91"/>
      <c r="F94" s="92"/>
      <c r="G94" s="5"/>
      <c r="H94">
        <f>H50</f>
        <v>2</v>
      </c>
      <c r="I94" t="str">
        <f t="shared" si="28"/>
        <v>.</v>
      </c>
      <c r="J94">
        <f>J50</f>
        <v>1</v>
      </c>
      <c r="K94" t="str">
        <f t="shared" si="28"/>
        <v>.</v>
      </c>
      <c r="L94" s="20">
        <v>5</v>
      </c>
      <c r="M94" t="str">
        <f t="shared" si="5"/>
        <v/>
      </c>
      <c r="O94" t="str">
        <f t="shared" si="6"/>
        <v/>
      </c>
      <c r="Q94" t="str">
        <f t="shared" si="3"/>
        <v/>
      </c>
      <c r="S94" s="6" t="s">
        <v>2</v>
      </c>
      <c r="T94" s="20" t="s">
        <v>162</v>
      </c>
    </row>
    <row r="95" spans="1:20" ht="16.5" customHeight="1" x14ac:dyDescent="0.25">
      <c r="A95" s="93"/>
      <c r="B95" s="94" t="s">
        <v>107</v>
      </c>
      <c r="C95" s="57" t="s">
        <v>160</v>
      </c>
      <c r="D95" s="57"/>
      <c r="E95" s="95"/>
      <c r="F95" s="96"/>
      <c r="G95" s="5"/>
      <c r="H95">
        <f t="shared" ref="H95:L99" si="65">H94</f>
        <v>2</v>
      </c>
      <c r="I95" t="str">
        <f t="shared" si="28"/>
        <v>.</v>
      </c>
      <c r="J95">
        <f t="shared" si="65"/>
        <v>1</v>
      </c>
      <c r="K95" t="str">
        <f t="shared" si="28"/>
        <v>.</v>
      </c>
      <c r="L95">
        <f t="shared" si="65"/>
        <v>5</v>
      </c>
      <c r="M95" t="str">
        <f t="shared" si="5"/>
        <v/>
      </c>
      <c r="O95" t="str">
        <f t="shared" si="6"/>
        <v/>
      </c>
      <c r="Q95" t="str">
        <f t="shared" si="3"/>
        <v/>
      </c>
      <c r="S95" s="6" t="s">
        <v>2</v>
      </c>
    </row>
    <row r="96" spans="1:20" ht="36" customHeight="1" x14ac:dyDescent="0.25">
      <c r="A96" s="93"/>
      <c r="B96" s="94"/>
      <c r="C96" s="57"/>
      <c r="D96" s="57"/>
      <c r="E96" s="97"/>
      <c r="F96" s="98"/>
      <c r="G96" s="42"/>
      <c r="H96">
        <f t="shared" si="65"/>
        <v>2</v>
      </c>
      <c r="I96" t="str">
        <f t="shared" si="28"/>
        <v>.</v>
      </c>
      <c r="J96">
        <f t="shared" si="65"/>
        <v>1</v>
      </c>
      <c r="K96" t="str">
        <f t="shared" si="28"/>
        <v>.</v>
      </c>
      <c r="L96">
        <f t="shared" si="65"/>
        <v>5</v>
      </c>
      <c r="M96" t="str">
        <f t="shared" si="5"/>
        <v/>
      </c>
      <c r="O96" t="str">
        <f t="shared" si="6"/>
        <v/>
      </c>
      <c r="Q96" t="str">
        <f t="shared" si="3"/>
        <v/>
      </c>
      <c r="S96" s="6" t="s">
        <v>2</v>
      </c>
    </row>
    <row r="97" spans="1:20" ht="27.75" customHeight="1" x14ac:dyDescent="0.25">
      <c r="A97" s="62" t="str">
        <f t="shared" ref="A97:A106" si="66">CONCATENATE(H97,I97,J97,K97,L97,M97,N97,O97,P97,Q97)</f>
        <v>2.1.5.a</v>
      </c>
      <c r="B97" s="63" t="s">
        <v>20</v>
      </c>
      <c r="C97" s="64" t="s">
        <v>163</v>
      </c>
      <c r="D97" s="64"/>
      <c r="E97" s="64"/>
      <c r="F97" s="65"/>
      <c r="G97" s="5"/>
      <c r="H97">
        <f t="shared" si="65"/>
        <v>2</v>
      </c>
      <c r="I97" t="str">
        <f t="shared" si="28"/>
        <v>.</v>
      </c>
      <c r="J97">
        <f t="shared" si="65"/>
        <v>1</v>
      </c>
      <c r="K97" t="str">
        <f t="shared" si="28"/>
        <v>.</v>
      </c>
      <c r="L97">
        <f t="shared" si="65"/>
        <v>5</v>
      </c>
      <c r="M97" t="str">
        <f t="shared" si="5"/>
        <v/>
      </c>
      <c r="O97" t="str">
        <f t="shared" si="6"/>
        <v>.</v>
      </c>
      <c r="P97" t="s">
        <v>13</v>
      </c>
      <c r="Q97" t="str">
        <f t="shared" si="3"/>
        <v/>
      </c>
      <c r="S97" s="6" t="s">
        <v>2</v>
      </c>
    </row>
    <row r="98" spans="1:20" s="43" customFormat="1" ht="24.75" customHeight="1" x14ac:dyDescent="0.25">
      <c r="A98" s="62" t="str">
        <f t="shared" si="66"/>
        <v>2.1.5.b</v>
      </c>
      <c r="B98" s="66" t="str">
        <f>CONCATENATE("Cena Kč bez DPH za jednu položku ¨",T94,"¨ (Jednotková cena zboží - bude použita pro objednávky dílčích plnění")</f>
        <v>Cena Kč bez DPH za jednu položku ¨Instalace nemocnice¨ (Jednotková cena zboží - bude použita pro objednávky dílčích plnění</v>
      </c>
      <c r="C98" s="66"/>
      <c r="D98" s="66"/>
      <c r="E98" s="67"/>
      <c r="F98" s="68"/>
      <c r="G98" s="42"/>
      <c r="H98">
        <f>H96</f>
        <v>2</v>
      </c>
      <c r="I98" t="str">
        <f t="shared" si="28"/>
        <v>.</v>
      </c>
      <c r="J98">
        <f>J96</f>
        <v>1</v>
      </c>
      <c r="K98" t="str">
        <f t="shared" si="28"/>
        <v>.</v>
      </c>
      <c r="L98">
        <f t="shared" si="65"/>
        <v>5</v>
      </c>
      <c r="M98" t="str">
        <f t="shared" si="5"/>
        <v/>
      </c>
      <c r="N98"/>
      <c r="O98" t="str">
        <f t="shared" si="6"/>
        <v>.</v>
      </c>
      <c r="P98" t="s">
        <v>15</v>
      </c>
      <c r="Q98" t="str">
        <f t="shared" si="3"/>
        <v/>
      </c>
      <c r="R98" s="6"/>
      <c r="S98" s="6" t="s">
        <v>2</v>
      </c>
    </row>
    <row r="99" spans="1:20" ht="26.25" customHeight="1" thickBot="1" x14ac:dyDescent="0.3">
      <c r="A99" s="69" t="str">
        <f t="shared" si="66"/>
        <v>2.1.5.c</v>
      </c>
      <c r="B99" s="70" t="str">
        <f>CONCATENATE("Celková cena Kč bez DPH za všechny kusy - ",C97," ks ¨",T94,"¨ (řádek ", A97," krát řádek ",A98,")")</f>
        <v>Celková cena Kč bez DPH za všechny kusy - 3 ks ¨Instalace nemocnice¨ (řádek 2.1.5.a krát řádek 2.1.5.b)</v>
      </c>
      <c r="C99" s="70"/>
      <c r="D99" s="70"/>
      <c r="E99" s="71"/>
      <c r="F99" s="72"/>
      <c r="G99" s="73"/>
      <c r="H99">
        <f t="shared" ref="H99:L106" si="67">H98</f>
        <v>2</v>
      </c>
      <c r="I99" t="str">
        <f t="shared" si="28"/>
        <v>.</v>
      </c>
      <c r="J99">
        <f t="shared" ref="J99:J100" si="68">J98</f>
        <v>1</v>
      </c>
      <c r="K99" t="str">
        <f t="shared" si="28"/>
        <v>.</v>
      </c>
      <c r="L99">
        <f t="shared" si="65"/>
        <v>5</v>
      </c>
      <c r="M99" t="str">
        <f t="shared" si="5"/>
        <v/>
      </c>
      <c r="O99" t="str">
        <f t="shared" si="6"/>
        <v>.</v>
      </c>
      <c r="P99" t="s">
        <v>22</v>
      </c>
      <c r="Q99" t="str">
        <f t="shared" si="3"/>
        <v/>
      </c>
      <c r="S99" s="6" t="s">
        <v>2</v>
      </c>
    </row>
    <row r="100" spans="1:20" ht="18" x14ac:dyDescent="0.25">
      <c r="A100" s="122" t="str">
        <f t="shared" si="66"/>
        <v>2.1.5.d</v>
      </c>
      <c r="B100" s="123" t="s">
        <v>109</v>
      </c>
      <c r="C100" s="124" t="s">
        <v>110</v>
      </c>
      <c r="D100" s="125" t="s">
        <v>25</v>
      </c>
      <c r="E100" s="126"/>
      <c r="F100" s="127"/>
      <c r="G100" s="5"/>
      <c r="H100">
        <f t="shared" si="67"/>
        <v>2</v>
      </c>
      <c r="I100" t="str">
        <f t="shared" si="28"/>
        <v>.</v>
      </c>
      <c r="J100">
        <f t="shared" si="68"/>
        <v>1</v>
      </c>
      <c r="K100" t="str">
        <f t="shared" si="28"/>
        <v>.</v>
      </c>
      <c r="L100">
        <f>L99</f>
        <v>5</v>
      </c>
      <c r="M100" t="str">
        <f t="shared" si="5"/>
        <v/>
      </c>
      <c r="O100" t="str">
        <f t="shared" si="6"/>
        <v>.</v>
      </c>
      <c r="P100" t="s">
        <v>26</v>
      </c>
      <c r="Q100" t="str">
        <f t="shared" si="3"/>
        <v/>
      </c>
      <c r="S100" s="6" t="s">
        <v>2</v>
      </c>
    </row>
    <row r="101" spans="1:20" ht="18" x14ac:dyDescent="0.25">
      <c r="A101" s="74" t="str">
        <f t="shared" si="66"/>
        <v>2.1.5.e</v>
      </c>
      <c r="B101" s="83" t="s">
        <v>111</v>
      </c>
      <c r="C101" s="76" t="s">
        <v>24</v>
      </c>
      <c r="D101" s="77" t="s">
        <v>14</v>
      </c>
      <c r="E101" s="78"/>
      <c r="F101" s="79"/>
      <c r="G101" s="5"/>
      <c r="H101">
        <f t="shared" si="67"/>
        <v>2</v>
      </c>
      <c r="I101" t="str">
        <f t="shared" si="28"/>
        <v>.</v>
      </c>
      <c r="J101">
        <f t="shared" si="67"/>
        <v>1</v>
      </c>
      <c r="K101" t="str">
        <f t="shared" si="28"/>
        <v>.</v>
      </c>
      <c r="L101">
        <f t="shared" si="67"/>
        <v>5</v>
      </c>
      <c r="M101" t="str">
        <f t="shared" si="5"/>
        <v/>
      </c>
      <c r="O101" t="str">
        <f t="shared" si="6"/>
        <v>.</v>
      </c>
      <c r="P101" t="s">
        <v>29</v>
      </c>
      <c r="Q101" t="str">
        <f t="shared" si="3"/>
        <v/>
      </c>
      <c r="S101" s="6" t="s">
        <v>2</v>
      </c>
    </row>
    <row r="102" spans="1:20" ht="18" x14ac:dyDescent="0.25">
      <c r="A102" s="74" t="str">
        <f t="shared" si="66"/>
        <v>2.1.5.f</v>
      </c>
      <c r="B102" s="83" t="s">
        <v>112</v>
      </c>
      <c r="C102" s="76" t="s">
        <v>24</v>
      </c>
      <c r="D102" s="77" t="s">
        <v>14</v>
      </c>
      <c r="E102" s="78"/>
      <c r="F102" s="79"/>
      <c r="G102" s="5"/>
      <c r="H102">
        <f t="shared" si="67"/>
        <v>2</v>
      </c>
      <c r="I102" t="str">
        <f t="shared" si="28"/>
        <v>.</v>
      </c>
      <c r="J102">
        <f t="shared" si="67"/>
        <v>1</v>
      </c>
      <c r="K102" t="str">
        <f t="shared" si="28"/>
        <v>.</v>
      </c>
      <c r="L102">
        <f t="shared" si="67"/>
        <v>5</v>
      </c>
      <c r="M102" t="str">
        <f t="shared" si="5"/>
        <v/>
      </c>
      <c r="O102" t="str">
        <f t="shared" si="6"/>
        <v>.</v>
      </c>
      <c r="P102" t="s">
        <v>32</v>
      </c>
      <c r="Q102" t="str">
        <f t="shared" si="3"/>
        <v/>
      </c>
      <c r="S102" s="6" t="s">
        <v>2</v>
      </c>
    </row>
    <row r="103" spans="1:20" ht="18" x14ac:dyDescent="0.25">
      <c r="A103" s="74" t="str">
        <f t="shared" si="66"/>
        <v>2.1.5.g</v>
      </c>
      <c r="B103" s="83" t="s">
        <v>113</v>
      </c>
      <c r="C103" s="76" t="s">
        <v>24</v>
      </c>
      <c r="D103" s="77" t="s">
        <v>14</v>
      </c>
      <c r="E103" s="78"/>
      <c r="F103" s="79"/>
      <c r="G103" s="5"/>
      <c r="H103">
        <f>H100</f>
        <v>2</v>
      </c>
      <c r="I103" t="str">
        <f t="shared" si="28"/>
        <v>.</v>
      </c>
      <c r="J103">
        <f>J100</f>
        <v>1</v>
      </c>
      <c r="K103" t="str">
        <f t="shared" si="28"/>
        <v>.</v>
      </c>
      <c r="L103">
        <f>L100</f>
        <v>5</v>
      </c>
      <c r="M103" t="str">
        <f t="shared" si="5"/>
        <v/>
      </c>
      <c r="O103" t="str">
        <f t="shared" si="6"/>
        <v>.</v>
      </c>
      <c r="P103" t="s">
        <v>35</v>
      </c>
      <c r="Q103" t="str">
        <f t="shared" si="3"/>
        <v/>
      </c>
      <c r="S103" s="6" t="s">
        <v>2</v>
      </c>
    </row>
    <row r="104" spans="1:20" ht="24" x14ac:dyDescent="0.25">
      <c r="A104" s="74" t="str">
        <f t="shared" si="66"/>
        <v>2.1.5.h</v>
      </c>
      <c r="B104" s="83" t="s">
        <v>114</v>
      </c>
      <c r="C104" s="76" t="s">
        <v>24</v>
      </c>
      <c r="D104" s="77" t="s">
        <v>14</v>
      </c>
      <c r="E104" s="78"/>
      <c r="F104" s="79"/>
      <c r="G104" s="5"/>
      <c r="H104">
        <f>H101</f>
        <v>2</v>
      </c>
      <c r="I104" t="str">
        <f t="shared" si="28"/>
        <v>.</v>
      </c>
      <c r="J104">
        <f>J101</f>
        <v>1</v>
      </c>
      <c r="K104" t="str">
        <f t="shared" si="28"/>
        <v>.</v>
      </c>
      <c r="L104">
        <f>L101</f>
        <v>5</v>
      </c>
      <c r="M104" t="str">
        <f t="shared" si="5"/>
        <v/>
      </c>
      <c r="O104" t="str">
        <f t="shared" si="6"/>
        <v>.</v>
      </c>
      <c r="P104" t="s">
        <v>38</v>
      </c>
      <c r="Q104" t="str">
        <f t="shared" si="3"/>
        <v/>
      </c>
      <c r="S104" s="6" t="s">
        <v>2</v>
      </c>
    </row>
    <row r="105" spans="1:20" ht="24" x14ac:dyDescent="0.25">
      <c r="A105" s="74" t="str">
        <f t="shared" si="66"/>
        <v>2.1.5.i</v>
      </c>
      <c r="B105" s="83" t="s">
        <v>153</v>
      </c>
      <c r="C105" s="76" t="s">
        <v>158</v>
      </c>
      <c r="D105" s="77" t="s">
        <v>14</v>
      </c>
      <c r="E105" s="78"/>
      <c r="F105" s="79"/>
      <c r="G105" s="5"/>
      <c r="H105">
        <f>H102</f>
        <v>2</v>
      </c>
      <c r="I105" t="str">
        <f t="shared" si="28"/>
        <v>.</v>
      </c>
      <c r="J105">
        <f>J102</f>
        <v>1</v>
      </c>
      <c r="K105" t="str">
        <f t="shared" si="28"/>
        <v>.</v>
      </c>
      <c r="L105">
        <f>L102</f>
        <v>5</v>
      </c>
      <c r="M105" t="str">
        <f t="shared" si="5"/>
        <v/>
      </c>
      <c r="O105" t="str">
        <f t="shared" si="6"/>
        <v>.</v>
      </c>
      <c r="P105" t="s">
        <v>41</v>
      </c>
      <c r="Q105" t="str">
        <f t="shared" si="3"/>
        <v/>
      </c>
      <c r="S105" s="6" t="s">
        <v>2</v>
      </c>
    </row>
    <row r="106" spans="1:20" ht="25.5" thickBot="1" x14ac:dyDescent="0.3">
      <c r="A106" s="44" t="str">
        <f t="shared" si="66"/>
        <v>2.1.5.j</v>
      </c>
      <c r="B106" s="84" t="s">
        <v>116</v>
      </c>
      <c r="C106" s="105" t="s">
        <v>24</v>
      </c>
      <c r="D106" s="106" t="s">
        <v>14</v>
      </c>
      <c r="E106" s="85"/>
      <c r="F106" s="86"/>
      <c r="G106" s="5"/>
      <c r="H106">
        <f t="shared" si="67"/>
        <v>2</v>
      </c>
      <c r="I106" t="str">
        <f t="shared" si="28"/>
        <v>.</v>
      </c>
      <c r="J106">
        <f t="shared" si="67"/>
        <v>1</v>
      </c>
      <c r="K106" t="str">
        <f t="shared" si="28"/>
        <v>.</v>
      </c>
      <c r="L106">
        <f t="shared" si="67"/>
        <v>5</v>
      </c>
      <c r="M106" t="str">
        <f t="shared" si="5"/>
        <v/>
      </c>
      <c r="O106" t="str">
        <f t="shared" si="6"/>
        <v>.</v>
      </c>
      <c r="P106" t="s">
        <v>44</v>
      </c>
      <c r="Q106" t="str">
        <f t="shared" si="3"/>
        <v/>
      </c>
      <c r="S106" s="6" t="s">
        <v>2</v>
      </c>
    </row>
    <row r="107" spans="1:20" ht="9.9499999999999993" hidden="1" customHeight="1" thickBot="1" x14ac:dyDescent="0.3">
      <c r="A107" s="50"/>
      <c r="B107" s="22"/>
      <c r="C107" s="22"/>
      <c r="D107" s="51"/>
      <c r="E107" s="52"/>
      <c r="F107" s="53"/>
      <c r="G107" s="5"/>
      <c r="H107">
        <f>H105</f>
        <v>2</v>
      </c>
      <c r="I107" t="str">
        <f t="shared" si="28"/>
        <v>.</v>
      </c>
      <c r="J107">
        <f>J105</f>
        <v>1</v>
      </c>
      <c r="K107" t="str">
        <f t="shared" si="28"/>
        <v>.</v>
      </c>
      <c r="L107">
        <f>L105</f>
        <v>5</v>
      </c>
      <c r="M107" t="str">
        <f t="shared" si="5"/>
        <v/>
      </c>
      <c r="O107" t="str">
        <f t="shared" si="6"/>
        <v/>
      </c>
      <c r="Q107" t="str">
        <f t="shared" si="3"/>
        <v/>
      </c>
      <c r="S107" s="6" t="s">
        <v>2</v>
      </c>
    </row>
    <row r="108" spans="1:20" ht="49.5" hidden="1" customHeight="1" x14ac:dyDescent="0.25">
      <c r="A108" s="88" t="str">
        <f>CONCATENATE(H108,I108,J108,K108,L108,M108,N108,O108,P108,Q108)</f>
        <v>2.1.6</v>
      </c>
      <c r="B108" s="89" t="s">
        <v>10</v>
      </c>
      <c r="C108" s="90" t="str">
        <f>CONCATENATE(Q108,S108,T108)</f>
        <v xml:space="preserve"> SW licence pro OS</v>
      </c>
      <c r="D108" s="90"/>
      <c r="E108" s="107" t="s">
        <v>16</v>
      </c>
      <c r="F108" s="108"/>
      <c r="G108" s="5"/>
      <c r="H108">
        <f>H15</f>
        <v>2</v>
      </c>
      <c r="I108" t="str">
        <f t="shared" si="28"/>
        <v>.</v>
      </c>
      <c r="J108">
        <f t="shared" ref="J108:J109" si="69">J107</f>
        <v>1</v>
      </c>
      <c r="K108" t="str">
        <f t="shared" si="28"/>
        <v>.</v>
      </c>
      <c r="L108" s="20">
        <f>L107+1</f>
        <v>6</v>
      </c>
      <c r="M108" t="str">
        <f t="shared" si="5"/>
        <v/>
      </c>
      <c r="O108" t="str">
        <f t="shared" si="6"/>
        <v/>
      </c>
      <c r="Q108" t="str">
        <f t="shared" si="3"/>
        <v/>
      </c>
      <c r="S108" s="6" t="s">
        <v>2</v>
      </c>
      <c r="T108" s="20" t="s">
        <v>117</v>
      </c>
    </row>
    <row r="109" spans="1:20" ht="26.25" hidden="1" customHeight="1" x14ac:dyDescent="0.25">
      <c r="A109" s="34"/>
      <c r="B109" s="35" t="s">
        <v>11</v>
      </c>
      <c r="C109" s="57" t="s">
        <v>118</v>
      </c>
      <c r="D109" s="57"/>
      <c r="E109" s="109" t="s">
        <v>19</v>
      </c>
      <c r="F109" s="110"/>
      <c r="G109" s="5"/>
      <c r="H109">
        <f t="shared" ref="H109" si="70">H108</f>
        <v>2</v>
      </c>
      <c r="I109" t="str">
        <f t="shared" si="28"/>
        <v>.</v>
      </c>
      <c r="J109">
        <f t="shared" si="69"/>
        <v>1</v>
      </c>
      <c r="K109" t="str">
        <f t="shared" si="28"/>
        <v>.</v>
      </c>
      <c r="L109">
        <f t="shared" ref="L109:L117" si="71">L108</f>
        <v>6</v>
      </c>
      <c r="M109" t="str">
        <f t="shared" si="5"/>
        <v/>
      </c>
      <c r="O109" t="str">
        <f t="shared" si="6"/>
        <v/>
      </c>
      <c r="Q109" t="str">
        <f t="shared" si="3"/>
        <v/>
      </c>
      <c r="S109" s="6" t="s">
        <v>2</v>
      </c>
    </row>
    <row r="110" spans="1:20" ht="36" hidden="1" customHeight="1" x14ac:dyDescent="0.25">
      <c r="A110" s="34"/>
      <c r="B110" s="35"/>
      <c r="C110" s="57"/>
      <c r="D110" s="57"/>
      <c r="E110" s="60"/>
      <c r="F110" s="61"/>
      <c r="G110" s="5" t="s">
        <v>119</v>
      </c>
      <c r="H110">
        <f>H109</f>
        <v>2</v>
      </c>
      <c r="I110" t="str">
        <f t="shared" si="28"/>
        <v>.</v>
      </c>
      <c r="J110">
        <f>J109</f>
        <v>1</v>
      </c>
      <c r="K110" t="str">
        <f t="shared" si="28"/>
        <v>.</v>
      </c>
      <c r="L110">
        <f t="shared" si="71"/>
        <v>6</v>
      </c>
      <c r="M110" t="str">
        <f t="shared" si="5"/>
        <v/>
      </c>
      <c r="O110" t="str">
        <f t="shared" si="6"/>
        <v/>
      </c>
      <c r="Q110" t="str">
        <f t="shared" si="3"/>
        <v/>
      </c>
      <c r="S110" s="6" t="s">
        <v>2</v>
      </c>
    </row>
    <row r="111" spans="1:20" ht="27.75" hidden="1" customHeight="1" x14ac:dyDescent="0.25">
      <c r="A111" s="62" t="str">
        <f t="shared" ref="A111:A117" si="72">CONCATENATE(H111,I111,J111,K111,L111,M111,N111,O111,P111,Q111)</f>
        <v>2.1.6.a</v>
      </c>
      <c r="B111" s="63" t="s">
        <v>20</v>
      </c>
      <c r="C111" s="64" t="s">
        <v>120</v>
      </c>
      <c r="D111" s="64"/>
      <c r="E111" s="64"/>
      <c r="F111" s="65"/>
      <c r="G111" s="5"/>
      <c r="H111">
        <f t="shared" ref="H111" si="73">H110</f>
        <v>2</v>
      </c>
      <c r="I111" t="str">
        <f t="shared" si="28"/>
        <v>.</v>
      </c>
      <c r="J111">
        <f t="shared" ref="J111" si="74">J110</f>
        <v>1</v>
      </c>
      <c r="K111" t="str">
        <f t="shared" si="28"/>
        <v>.</v>
      </c>
      <c r="L111">
        <f t="shared" si="71"/>
        <v>6</v>
      </c>
      <c r="M111" t="str">
        <f t="shared" si="5"/>
        <v/>
      </c>
      <c r="O111" t="str">
        <f t="shared" si="6"/>
        <v>.</v>
      </c>
      <c r="P111" t="s">
        <v>13</v>
      </c>
      <c r="Q111" t="str">
        <f t="shared" si="3"/>
        <v/>
      </c>
      <c r="S111" s="6" t="s">
        <v>2</v>
      </c>
    </row>
    <row r="112" spans="1:20" s="43" customFormat="1" ht="24.75" hidden="1" customHeight="1" x14ac:dyDescent="0.25">
      <c r="A112" s="62" t="str">
        <f t="shared" si="72"/>
        <v>2.1.6.b</v>
      </c>
      <c r="B112" s="66" t="str">
        <f>CONCATENATE("Cena Kč bez DPH za jednu položku ¨",T108,"¨ (Jednotková cena zboží - bude použita pro objednávky dílčích plnění")</f>
        <v>Cena Kč bez DPH za jednu položku ¨SW licence pro OS¨ (Jednotková cena zboží - bude použita pro objednávky dílčích plnění</v>
      </c>
      <c r="C112" s="66"/>
      <c r="D112" s="66"/>
      <c r="E112" s="67"/>
      <c r="F112" s="68"/>
      <c r="G112" s="42"/>
      <c r="H112">
        <f>H110</f>
        <v>2</v>
      </c>
      <c r="I112" t="str">
        <f t="shared" si="28"/>
        <v>.</v>
      </c>
      <c r="J112">
        <f>J110</f>
        <v>1</v>
      </c>
      <c r="K112" t="str">
        <f t="shared" si="28"/>
        <v>.</v>
      </c>
      <c r="L112">
        <f t="shared" si="71"/>
        <v>6</v>
      </c>
      <c r="M112" t="str">
        <f t="shared" si="5"/>
        <v/>
      </c>
      <c r="N112"/>
      <c r="O112" t="str">
        <f t="shared" si="6"/>
        <v>.</v>
      </c>
      <c r="P112" t="s">
        <v>15</v>
      </c>
      <c r="Q112" t="str">
        <f t="shared" si="3"/>
        <v/>
      </c>
      <c r="R112" s="6"/>
      <c r="S112" s="6" t="s">
        <v>2</v>
      </c>
    </row>
    <row r="113" spans="1:19" ht="26.25" hidden="1" customHeight="1" thickBot="1" x14ac:dyDescent="0.3">
      <c r="A113" s="69" t="str">
        <f t="shared" si="72"/>
        <v>2.1.6.c</v>
      </c>
      <c r="B113" s="70" t="str">
        <f>CONCATENATE("Celková cena Kč bez DPH za všechny kusy - ",C111," ks ¨",T108,"¨ (řádek ", A111," krát řádek ",A112,")")</f>
        <v>Celková cena Kč bez DPH za všechny kusy - 7 ks ¨SW licence pro OS¨ (řádek 2.1.6.a krát řádek 2.1.6.b)</v>
      </c>
      <c r="C113" s="70"/>
      <c r="D113" s="70"/>
      <c r="E113" s="71"/>
      <c r="F113" s="72"/>
      <c r="G113" s="73"/>
      <c r="H113">
        <f t="shared" ref="H113:J117" si="75">H112</f>
        <v>2</v>
      </c>
      <c r="I113" t="str">
        <f t="shared" si="28"/>
        <v>.</v>
      </c>
      <c r="J113">
        <f t="shared" ref="J113:J114" si="76">J112</f>
        <v>1</v>
      </c>
      <c r="K113" t="str">
        <f t="shared" si="28"/>
        <v>.</v>
      </c>
      <c r="L113">
        <f t="shared" si="71"/>
        <v>6</v>
      </c>
      <c r="M113" t="str">
        <f t="shared" si="5"/>
        <v/>
      </c>
      <c r="O113" t="str">
        <f t="shared" si="6"/>
        <v>.</v>
      </c>
      <c r="P113" t="s">
        <v>22</v>
      </c>
      <c r="Q113" t="str">
        <f t="shared" si="3"/>
        <v/>
      </c>
      <c r="S113" s="6" t="s">
        <v>2</v>
      </c>
    </row>
    <row r="114" spans="1:19" ht="18" hidden="1" x14ac:dyDescent="0.25">
      <c r="A114" s="99" t="str">
        <f t="shared" si="72"/>
        <v>2.1.6.d</v>
      </c>
      <c r="B114" s="111" t="s">
        <v>121</v>
      </c>
      <c r="C114" s="101" t="s">
        <v>122</v>
      </c>
      <c r="D114" s="112" t="s">
        <v>14</v>
      </c>
      <c r="E114" s="103"/>
      <c r="F114" s="104"/>
      <c r="G114" s="5"/>
      <c r="H114">
        <f t="shared" si="75"/>
        <v>2</v>
      </c>
      <c r="I114" t="str">
        <f t="shared" si="28"/>
        <v>.</v>
      </c>
      <c r="J114">
        <f t="shared" si="76"/>
        <v>1</v>
      </c>
      <c r="K114" t="str">
        <f t="shared" si="28"/>
        <v>.</v>
      </c>
      <c r="L114">
        <f t="shared" si="71"/>
        <v>6</v>
      </c>
      <c r="M114" t="str">
        <f t="shared" si="5"/>
        <v/>
      </c>
      <c r="O114" t="str">
        <f t="shared" si="6"/>
        <v>.</v>
      </c>
      <c r="P114" t="s">
        <v>26</v>
      </c>
      <c r="Q114" t="str">
        <f t="shared" si="3"/>
        <v/>
      </c>
      <c r="S114" s="6" t="s">
        <v>2</v>
      </c>
    </row>
    <row r="115" spans="1:19" ht="30" hidden="1" x14ac:dyDescent="0.25">
      <c r="A115" s="74" t="str">
        <f t="shared" si="72"/>
        <v>2.1.6.e</v>
      </c>
      <c r="B115" s="113" t="s">
        <v>123</v>
      </c>
      <c r="C115" s="76" t="s">
        <v>124</v>
      </c>
      <c r="D115" s="80" t="s">
        <v>14</v>
      </c>
      <c r="E115" s="78"/>
      <c r="F115" s="79"/>
      <c r="G115" s="5"/>
      <c r="H115">
        <f t="shared" si="75"/>
        <v>2</v>
      </c>
      <c r="I115" t="str">
        <f t="shared" si="28"/>
        <v>.</v>
      </c>
      <c r="J115">
        <f t="shared" si="75"/>
        <v>1</v>
      </c>
      <c r="K115" t="str">
        <f t="shared" si="28"/>
        <v>.</v>
      </c>
      <c r="L115">
        <f t="shared" si="71"/>
        <v>6</v>
      </c>
      <c r="M115" t="str">
        <f t="shared" si="5"/>
        <v/>
      </c>
      <c r="O115" t="str">
        <f t="shared" si="6"/>
        <v>.</v>
      </c>
      <c r="P115" t="s">
        <v>29</v>
      </c>
      <c r="Q115" t="str">
        <f t="shared" si="3"/>
        <v/>
      </c>
      <c r="S115" s="6" t="s">
        <v>2</v>
      </c>
    </row>
    <row r="116" spans="1:19" ht="36" hidden="1" x14ac:dyDescent="0.25">
      <c r="A116" s="74" t="str">
        <f t="shared" si="72"/>
        <v>2.1.6.f</v>
      </c>
      <c r="B116" s="113" t="s">
        <v>125</v>
      </c>
      <c r="C116" s="76" t="s">
        <v>126</v>
      </c>
      <c r="D116" s="80" t="s">
        <v>14</v>
      </c>
      <c r="E116" s="78"/>
      <c r="F116" s="79"/>
      <c r="G116" s="5"/>
      <c r="H116">
        <f t="shared" si="75"/>
        <v>2</v>
      </c>
      <c r="I116" t="str">
        <f t="shared" si="28"/>
        <v>.</v>
      </c>
      <c r="J116">
        <f t="shared" si="75"/>
        <v>1</v>
      </c>
      <c r="K116" t="str">
        <f t="shared" si="28"/>
        <v>.</v>
      </c>
      <c r="L116">
        <f t="shared" si="71"/>
        <v>6</v>
      </c>
      <c r="M116" t="str">
        <f t="shared" si="5"/>
        <v/>
      </c>
      <c r="O116" t="str">
        <f t="shared" si="6"/>
        <v>.</v>
      </c>
      <c r="P116" t="s">
        <v>32</v>
      </c>
      <c r="Q116" t="str">
        <f t="shared" si="3"/>
        <v/>
      </c>
      <c r="S116" s="6" t="s">
        <v>2</v>
      </c>
    </row>
    <row r="117" spans="1:19" ht="18.75" hidden="1" thickBot="1" x14ac:dyDescent="0.3">
      <c r="A117" s="44" t="str">
        <f t="shared" si="72"/>
        <v>2.1.6.g</v>
      </c>
      <c r="B117" s="114" t="s">
        <v>127</v>
      </c>
      <c r="C117" s="115" t="s">
        <v>128</v>
      </c>
      <c r="D117" s="47" t="s">
        <v>25</v>
      </c>
      <c r="E117" s="85"/>
      <c r="F117" s="86"/>
      <c r="G117" s="5"/>
      <c r="H117">
        <f t="shared" si="75"/>
        <v>2</v>
      </c>
      <c r="I117" t="str">
        <f t="shared" si="28"/>
        <v>.</v>
      </c>
      <c r="J117">
        <f t="shared" si="75"/>
        <v>1</v>
      </c>
      <c r="K117" t="str">
        <f t="shared" si="28"/>
        <v>.</v>
      </c>
      <c r="L117">
        <f t="shared" si="71"/>
        <v>6</v>
      </c>
      <c r="M117" t="str">
        <f t="shared" si="5"/>
        <v/>
      </c>
      <c r="O117" t="str">
        <f t="shared" si="6"/>
        <v>.</v>
      </c>
      <c r="P117" t="s">
        <v>35</v>
      </c>
      <c r="Q117" t="str">
        <f t="shared" si="3"/>
        <v/>
      </c>
      <c r="S117" s="6" t="s">
        <v>2</v>
      </c>
    </row>
    <row r="118" spans="1:19" ht="9.9499999999999993" customHeight="1" x14ac:dyDescent="0.25">
      <c r="A118" s="50"/>
      <c r="B118" s="22"/>
      <c r="C118" s="22"/>
      <c r="D118" s="51"/>
      <c r="E118" s="52"/>
      <c r="F118" s="53"/>
      <c r="G118" s="5"/>
      <c r="I118" t="str">
        <f t="shared" si="28"/>
        <v/>
      </c>
      <c r="K118" t="str">
        <f t="shared" si="28"/>
        <v/>
      </c>
      <c r="M118" t="str">
        <f t="shared" si="5"/>
        <v/>
      </c>
      <c r="O118" t="str">
        <f t="shared" si="6"/>
        <v/>
      </c>
      <c r="Q118" t="str">
        <f t="shared" si="3"/>
        <v/>
      </c>
      <c r="S118" s="6" t="s">
        <v>2</v>
      </c>
    </row>
    <row r="119" spans="1:19" ht="13.5" customHeight="1" x14ac:dyDescent="0.25">
      <c r="A119" s="116" t="s">
        <v>129</v>
      </c>
      <c r="B119" s="117"/>
      <c r="C119" s="117"/>
      <c r="D119" s="117"/>
      <c r="E119" s="117"/>
      <c r="F119" s="118"/>
      <c r="G119" s="5"/>
      <c r="I119" t="str">
        <f t="shared" si="28"/>
        <v/>
      </c>
      <c r="K119" t="str">
        <f t="shared" ref="K119:K121" si="77">IF(L119,".","")</f>
        <v/>
      </c>
      <c r="M119" t="str">
        <f t="shared" ref="M119:M121" si="78">IF(N119,".","")</f>
        <v/>
      </c>
      <c r="O119" t="str">
        <f t="shared" ref="O119:O121" si="79">IF(P119,".","")</f>
        <v/>
      </c>
      <c r="Q119" t="str">
        <f t="shared" si="3"/>
        <v/>
      </c>
      <c r="S119" s="6" t="s">
        <v>2</v>
      </c>
    </row>
    <row r="120" spans="1:19" ht="14.25" customHeight="1" x14ac:dyDescent="0.25">
      <c r="A120" s="116" t="s">
        <v>130</v>
      </c>
      <c r="B120" s="117"/>
      <c r="C120" s="117"/>
      <c r="D120" s="117"/>
      <c r="E120" s="117"/>
      <c r="F120" s="118"/>
      <c r="G120" s="5"/>
      <c r="I120" t="str">
        <f t="shared" si="28"/>
        <v/>
      </c>
      <c r="K120" t="str">
        <f t="shared" si="77"/>
        <v/>
      </c>
      <c r="M120" t="str">
        <f t="shared" si="78"/>
        <v/>
      </c>
      <c r="O120" t="str">
        <f t="shared" si="79"/>
        <v/>
      </c>
      <c r="Q120" t="str">
        <f t="shared" ref="Q120:Q121" si="80">IF(R120,".","")</f>
        <v/>
      </c>
      <c r="S120" s="6" t="s">
        <v>2</v>
      </c>
    </row>
    <row r="121" spans="1:19" ht="14.25" customHeight="1" x14ac:dyDescent="0.25">
      <c r="A121" s="116" t="s">
        <v>131</v>
      </c>
      <c r="B121" s="117"/>
      <c r="C121" s="117"/>
      <c r="D121" s="117"/>
      <c r="E121" s="117"/>
      <c r="F121" s="118"/>
      <c r="G121" s="5"/>
      <c r="I121" t="str">
        <f t="shared" si="28"/>
        <v/>
      </c>
      <c r="K121" t="str">
        <f t="shared" si="77"/>
        <v/>
      </c>
      <c r="M121" t="str">
        <f t="shared" si="78"/>
        <v/>
      </c>
      <c r="O121" t="str">
        <f t="shared" si="79"/>
        <v/>
      </c>
      <c r="Q121" t="str">
        <f t="shared" si="80"/>
        <v/>
      </c>
      <c r="S121" s="6" t="s">
        <v>2</v>
      </c>
    </row>
    <row r="122" spans="1:19" ht="46.5" customHeight="1" thickBot="1" x14ac:dyDescent="0.3">
      <c r="A122" s="119" t="s">
        <v>132</v>
      </c>
      <c r="B122" s="120"/>
      <c r="C122" s="120"/>
      <c r="D122" s="120"/>
      <c r="E122" s="120"/>
      <c r="F122" s="121"/>
      <c r="G122" s="5"/>
      <c r="I122" t="str">
        <f>IF(ISBLANK(J122),"",".")</f>
        <v/>
      </c>
      <c r="K122" t="str">
        <f>IF(L122,".","")</f>
        <v/>
      </c>
      <c r="M122" t="str">
        <f>IF(N122,".","")</f>
        <v/>
      </c>
      <c r="O122" t="str">
        <f>IF(P122,".","")</f>
        <v/>
      </c>
      <c r="Q122" t="str">
        <f>IF(R122,".","")</f>
        <v/>
      </c>
      <c r="S122" s="6" t="s">
        <v>2</v>
      </c>
    </row>
    <row r="123" spans="1:19" ht="15.75" thickTop="1" x14ac:dyDescent="0.25"/>
    <row r="128" spans="1:19" x14ac:dyDescent="0.25">
      <c r="C128" s="13" t="s">
        <v>133</v>
      </c>
    </row>
  </sheetData>
  <sheetProtection password="C7B2" sheet="1" objects="1" scenarios="1"/>
  <mergeCells count="144">
    <mergeCell ref="A122:F122"/>
    <mergeCell ref="E115:F115"/>
    <mergeCell ref="E116:F116"/>
    <mergeCell ref="E117:F117"/>
    <mergeCell ref="A119:F119"/>
    <mergeCell ref="A120:F120"/>
    <mergeCell ref="A121:F121"/>
    <mergeCell ref="C111:F111"/>
    <mergeCell ref="B112:D112"/>
    <mergeCell ref="E112:F112"/>
    <mergeCell ref="B113:D113"/>
    <mergeCell ref="E113:F113"/>
    <mergeCell ref="E114:F114"/>
    <mergeCell ref="C108:D108"/>
    <mergeCell ref="A109:A110"/>
    <mergeCell ref="B109:B110"/>
    <mergeCell ref="C109:D110"/>
    <mergeCell ref="E109:F109"/>
    <mergeCell ref="E110:F110"/>
    <mergeCell ref="E101:F101"/>
    <mergeCell ref="E102:F102"/>
    <mergeCell ref="E103:F103"/>
    <mergeCell ref="E104:F104"/>
    <mergeCell ref="E105:F105"/>
    <mergeCell ref="E106:F106"/>
    <mergeCell ref="C97:F97"/>
    <mergeCell ref="B98:D98"/>
    <mergeCell ref="E98:F98"/>
    <mergeCell ref="B99:D99"/>
    <mergeCell ref="E99:F99"/>
    <mergeCell ref="E100:F100"/>
    <mergeCell ref="C94:D94"/>
    <mergeCell ref="A95:A96"/>
    <mergeCell ref="B95:B96"/>
    <mergeCell ref="C95:D96"/>
    <mergeCell ref="E95:F95"/>
    <mergeCell ref="E96:F96"/>
    <mergeCell ref="E87:F87"/>
    <mergeCell ref="E88:F88"/>
    <mergeCell ref="E89:F89"/>
    <mergeCell ref="E90:F90"/>
    <mergeCell ref="E91:F91"/>
    <mergeCell ref="E92:F92"/>
    <mergeCell ref="C83:F83"/>
    <mergeCell ref="B84:D84"/>
    <mergeCell ref="E84:F84"/>
    <mergeCell ref="B85:D85"/>
    <mergeCell ref="E85:F85"/>
    <mergeCell ref="E86:F86"/>
    <mergeCell ref="C80:D80"/>
    <mergeCell ref="A81:A82"/>
    <mergeCell ref="B81:B82"/>
    <mergeCell ref="C81:D82"/>
    <mergeCell ref="E81:F81"/>
    <mergeCell ref="E82:F82"/>
    <mergeCell ref="E73:F73"/>
    <mergeCell ref="E74:F74"/>
    <mergeCell ref="E75:F75"/>
    <mergeCell ref="E76:F76"/>
    <mergeCell ref="E77:F77"/>
    <mergeCell ref="E78:F78"/>
    <mergeCell ref="C69:F69"/>
    <mergeCell ref="B70:D70"/>
    <mergeCell ref="E70:F70"/>
    <mergeCell ref="B71:D71"/>
    <mergeCell ref="E71:F71"/>
    <mergeCell ref="E72:F72"/>
    <mergeCell ref="C66:D66"/>
    <mergeCell ref="A67:A68"/>
    <mergeCell ref="B67:B68"/>
    <mergeCell ref="C67:D68"/>
    <mergeCell ref="E67:F67"/>
    <mergeCell ref="E68:F68"/>
    <mergeCell ref="E59:F59"/>
    <mergeCell ref="E60:F60"/>
    <mergeCell ref="E61:F61"/>
    <mergeCell ref="E62:F62"/>
    <mergeCell ref="E63:F63"/>
    <mergeCell ref="E64:F64"/>
    <mergeCell ref="C55:F55"/>
    <mergeCell ref="B56:D56"/>
    <mergeCell ref="E56:F56"/>
    <mergeCell ref="B57:D57"/>
    <mergeCell ref="E57:F57"/>
    <mergeCell ref="E58:F58"/>
    <mergeCell ref="C52:D52"/>
    <mergeCell ref="A53:A54"/>
    <mergeCell ref="B53:B54"/>
    <mergeCell ref="C53:D54"/>
    <mergeCell ref="E53:F53"/>
    <mergeCell ref="E54:F54"/>
    <mergeCell ref="E44:F44"/>
    <mergeCell ref="E45:F45"/>
    <mergeCell ref="E46:F46"/>
    <mergeCell ref="E47:F47"/>
    <mergeCell ref="E48:F48"/>
    <mergeCell ref="E49:F49"/>
    <mergeCell ref="E38:F38"/>
    <mergeCell ref="E39:F39"/>
    <mergeCell ref="E40:F40"/>
    <mergeCell ref="E41:F41"/>
    <mergeCell ref="E42:F42"/>
    <mergeCell ref="E43:F43"/>
    <mergeCell ref="E32:F32"/>
    <mergeCell ref="E33:F33"/>
    <mergeCell ref="E34:F34"/>
    <mergeCell ref="E35:F35"/>
    <mergeCell ref="E36:F36"/>
    <mergeCell ref="E37:F37"/>
    <mergeCell ref="E26:F26"/>
    <mergeCell ref="E27:F27"/>
    <mergeCell ref="E28:F28"/>
    <mergeCell ref="E29:F29"/>
    <mergeCell ref="E30:F30"/>
    <mergeCell ref="E31:F31"/>
    <mergeCell ref="E20:F20"/>
    <mergeCell ref="E21:F21"/>
    <mergeCell ref="E22:F22"/>
    <mergeCell ref="E23:F23"/>
    <mergeCell ref="E24:F24"/>
    <mergeCell ref="E25:F25"/>
    <mergeCell ref="C16:F16"/>
    <mergeCell ref="B17:D17"/>
    <mergeCell ref="E17:F17"/>
    <mergeCell ref="B18:D18"/>
    <mergeCell ref="E18:F18"/>
    <mergeCell ref="E19:F19"/>
    <mergeCell ref="B10:D10"/>
    <mergeCell ref="E10:F10"/>
    <mergeCell ref="E11:F11"/>
    <mergeCell ref="C13:D13"/>
    <mergeCell ref="A14:A15"/>
    <mergeCell ref="B14:B15"/>
    <mergeCell ref="C14:D15"/>
    <mergeCell ref="E14:F14"/>
    <mergeCell ref="E15:F15"/>
    <mergeCell ref="B1:D1"/>
    <mergeCell ref="A4:C4"/>
    <mergeCell ref="C6:D6"/>
    <mergeCell ref="E6:F6"/>
    <mergeCell ref="C7:F7"/>
    <mergeCell ref="A8:A9"/>
    <mergeCell ref="B8:B9"/>
    <mergeCell ref="C8:F9"/>
  </mergeCells>
  <pageMargins left="0.70866141732283472" right="0.70866141732283472" top="0.78740157480314965" bottom="0.78740157480314965" header="0.31496062992125984" footer="0.31496062992125984"/>
  <pageSetup paperSize="9" scale="65" fitToHeight="0" orientation="portrait" r:id="rId1"/>
  <headerFooter>
    <oddHeader>&amp;C&amp;"-,Tučné"&amp;20&amp;K09-024Technická specifikace vzorků</oddHeader>
    <oddFooter>&amp;L&amp;F / &amp;A&amp;Rstrana &amp;"-,Tučné"&amp;12&amp;P&amp;"-,Obyčejné"&amp;11 z &amp;N</oddFooter>
  </headerFooter>
  <rowBreaks count="2" manualBreakCount="2">
    <brk id="38" max="20" man="1"/>
    <brk id="79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VZ1401_data-sal</vt:lpstr>
      <vt:lpstr>VZ1401_data-ucebna</vt:lpstr>
      <vt:lpstr>'VZ1401_data-sal'!Oblast_tisku</vt:lpstr>
      <vt:lpstr>'VZ1401_data-ucebna'!Oblast_tisku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Bc. Radka Slezáková</dc:creator>
  <cp:lastModifiedBy>Bc. Radka Slezáková</cp:lastModifiedBy>
  <dcterms:created xsi:type="dcterms:W3CDTF">2014-10-23T08:54:06Z</dcterms:created>
  <dcterms:modified xsi:type="dcterms:W3CDTF">2014-10-23T08:57:44Z</dcterms:modified>
</cp:coreProperties>
</file>